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2515" windowHeight="9285"/>
  </bookViews>
  <sheets>
    <sheet name="ADMTVA (a) LDF" sheetId="1" r:id="rId1"/>
  </sheets>
  <externalReferences>
    <externalReference r:id="rId2"/>
  </externalReferences>
  <definedNames>
    <definedName name="AÑOA">[1]ENTORNO!$B$18</definedName>
    <definedName name="AÑOP">[1]ENTORNO!$B$17</definedName>
    <definedName name="_xlnm.Print_Area" localSheetId="0">'ADMTVA (a) LDF'!$B$1:$H$252</definedName>
    <definedName name="FACTOR">[1]ENTORNO!$D$13</definedName>
    <definedName name="Factor_de_Actualizacion_para_llevar_a_pesos_constantes_los">"B/G"</definedName>
    <definedName name="_xlnm.Print_Titles" localSheetId="0">'ADMTVA (a) LDF'!$1:$12</definedName>
  </definedNames>
  <calcPr calcId="145621"/>
</workbook>
</file>

<file path=xl/calcChain.xml><?xml version="1.0" encoding="utf-8"?>
<calcChain xmlns="http://schemas.openxmlformats.org/spreadsheetml/2006/main">
  <c r="H248" i="1" l="1"/>
  <c r="G248" i="1"/>
  <c r="F248" i="1"/>
  <c r="E248" i="1"/>
  <c r="C248" i="1"/>
  <c r="D247" i="1"/>
  <c r="D246" i="1"/>
  <c r="D245" i="1"/>
  <c r="D244" i="1"/>
  <c r="D242" i="1"/>
  <c r="D240" i="1"/>
  <c r="D239" i="1"/>
  <c r="D238" i="1"/>
  <c r="C236" i="1"/>
  <c r="C235" i="1" s="1"/>
  <c r="C234" i="1" s="1"/>
  <c r="C233" i="1" s="1"/>
  <c r="C232" i="1" s="1"/>
  <c r="H236" i="1"/>
  <c r="H235" i="1" s="1"/>
  <c r="H234" i="1" s="1"/>
  <c r="H233" i="1" s="1"/>
  <c r="H232" i="1" s="1"/>
  <c r="G236" i="1"/>
  <c r="G235" i="1" s="1"/>
  <c r="G234" i="1" s="1"/>
  <c r="G233" i="1" s="1"/>
  <c r="G232" i="1" s="1"/>
  <c r="F236" i="1"/>
  <c r="F235" i="1" s="1"/>
  <c r="F234" i="1" s="1"/>
  <c r="F233" i="1" s="1"/>
  <c r="F232" i="1" s="1"/>
  <c r="D237" i="1"/>
  <c r="C229" i="1"/>
  <c r="C228" i="1" s="1"/>
  <c r="C227" i="1" s="1"/>
  <c r="C225" i="1" s="1"/>
  <c r="H229" i="1"/>
  <c r="H228" i="1" s="1"/>
  <c r="H227" i="1" s="1"/>
  <c r="H225" i="1" s="1"/>
  <c r="G229" i="1"/>
  <c r="G228" i="1" s="1"/>
  <c r="G227" i="1" s="1"/>
  <c r="G225" i="1" s="1"/>
  <c r="F229" i="1"/>
  <c r="F228" i="1" s="1"/>
  <c r="F227" i="1" s="1"/>
  <c r="F225" i="1" s="1"/>
  <c r="E229" i="1"/>
  <c r="E228" i="1" s="1"/>
  <c r="E227" i="1" s="1"/>
  <c r="E225" i="1" s="1"/>
  <c r="D223" i="1"/>
  <c r="D222" i="1"/>
  <c r="D221" i="1"/>
  <c r="D220" i="1" s="1"/>
  <c r="D219" i="1" s="1"/>
  <c r="D218" i="1" s="1"/>
  <c r="C220" i="1"/>
  <c r="C219" i="1" s="1"/>
  <c r="C218" i="1" s="1"/>
  <c r="H220" i="1"/>
  <c r="H219" i="1" s="1"/>
  <c r="H218" i="1" s="1"/>
  <c r="G220" i="1"/>
  <c r="G219" i="1" s="1"/>
  <c r="G218" i="1" s="1"/>
  <c r="F220" i="1"/>
  <c r="F219" i="1" s="1"/>
  <c r="F218" i="1" s="1"/>
  <c r="H214" i="1"/>
  <c r="D216" i="1"/>
  <c r="G214" i="1"/>
  <c r="F214" i="1"/>
  <c r="D215" i="1"/>
  <c r="D214" i="1" s="1"/>
  <c r="C214" i="1"/>
  <c r="H210" i="1"/>
  <c r="C210" i="1"/>
  <c r="G210" i="1"/>
  <c r="F210" i="1"/>
  <c r="E210" i="1"/>
  <c r="D208" i="1"/>
  <c r="D207" i="1"/>
  <c r="D206" i="1"/>
  <c r="H204" i="1"/>
  <c r="G204" i="1"/>
  <c r="F204" i="1"/>
  <c r="C204" i="1"/>
  <c r="E204" i="1"/>
  <c r="H201" i="1"/>
  <c r="F201" i="1"/>
  <c r="D203" i="1"/>
  <c r="G201" i="1"/>
  <c r="D202" i="1"/>
  <c r="C201" i="1"/>
  <c r="D200" i="1"/>
  <c r="D198" i="1"/>
  <c r="H196" i="1"/>
  <c r="G196" i="1"/>
  <c r="F196" i="1"/>
  <c r="D197" i="1"/>
  <c r="C196" i="1"/>
  <c r="H193" i="1"/>
  <c r="D195" i="1"/>
  <c r="D194" i="1"/>
  <c r="G193" i="1"/>
  <c r="F193" i="1"/>
  <c r="C193" i="1"/>
  <c r="H191" i="1"/>
  <c r="G191" i="1"/>
  <c r="F191" i="1"/>
  <c r="D192" i="1"/>
  <c r="D191" i="1" s="1"/>
  <c r="E191" i="1"/>
  <c r="C191" i="1"/>
  <c r="D190" i="1"/>
  <c r="D189" i="1"/>
  <c r="D186" i="1"/>
  <c r="D185" i="1"/>
  <c r="D183" i="1"/>
  <c r="D182" i="1"/>
  <c r="D180" i="1"/>
  <c r="D178" i="1"/>
  <c r="D177" i="1"/>
  <c r="D174" i="1"/>
  <c r="G171" i="1"/>
  <c r="G170" i="1" s="1"/>
  <c r="F171" i="1"/>
  <c r="D173" i="1"/>
  <c r="H171" i="1"/>
  <c r="E171" i="1"/>
  <c r="C171" i="1"/>
  <c r="D168" i="1"/>
  <c r="D167" i="1"/>
  <c r="F163" i="1"/>
  <c r="D166" i="1"/>
  <c r="G163" i="1"/>
  <c r="E163" i="1"/>
  <c r="C163" i="1"/>
  <c r="H163" i="1"/>
  <c r="D162" i="1"/>
  <c r="D161" i="1"/>
  <c r="D159" i="1"/>
  <c r="F155" i="1"/>
  <c r="H155" i="1"/>
  <c r="H137" i="1" s="1"/>
  <c r="H136" i="1" s="1"/>
  <c r="G155" i="1"/>
  <c r="G137" i="1" s="1"/>
  <c r="G136" i="1" s="1"/>
  <c r="D156" i="1"/>
  <c r="E155" i="1"/>
  <c r="C155" i="1"/>
  <c r="D154" i="1"/>
  <c r="D151" i="1"/>
  <c r="D150" i="1"/>
  <c r="D149" i="1"/>
  <c r="D147" i="1"/>
  <c r="D144" i="1"/>
  <c r="D143" i="1"/>
  <c r="F137" i="1"/>
  <c r="F136" i="1" s="1"/>
  <c r="D142" i="1"/>
  <c r="D139" i="1"/>
  <c r="D138" i="1"/>
  <c r="C137" i="1"/>
  <c r="C136" i="1" s="1"/>
  <c r="G129" i="1"/>
  <c r="F129" i="1"/>
  <c r="D130" i="1"/>
  <c r="D129" i="1" s="1"/>
  <c r="C129" i="1"/>
  <c r="H129" i="1"/>
  <c r="D125" i="1"/>
  <c r="D122" i="1"/>
  <c r="D120" i="1"/>
  <c r="D119" i="1"/>
  <c r="H117" i="1"/>
  <c r="H116" i="1" s="1"/>
  <c r="H115" i="1" s="1"/>
  <c r="H114" i="1" s="1"/>
  <c r="H113" i="1" s="1"/>
  <c r="G117" i="1"/>
  <c r="G116" i="1" s="1"/>
  <c r="G115" i="1" s="1"/>
  <c r="G114" i="1" s="1"/>
  <c r="G113" i="1" s="1"/>
  <c r="F117" i="1"/>
  <c r="F116" i="1" s="1"/>
  <c r="D118" i="1"/>
  <c r="C117" i="1"/>
  <c r="C116" i="1" s="1"/>
  <c r="C115" i="1" s="1"/>
  <c r="C114" i="1" s="1"/>
  <c r="C113" i="1" s="1"/>
  <c r="H110" i="1"/>
  <c r="H109" i="1" s="1"/>
  <c r="H108" i="1" s="1"/>
  <c r="H106" i="1" s="1"/>
  <c r="G110" i="1"/>
  <c r="G109" i="1" s="1"/>
  <c r="G108" i="1" s="1"/>
  <c r="G106" i="1" s="1"/>
  <c r="C110" i="1"/>
  <c r="C109" i="1" s="1"/>
  <c r="C108" i="1" s="1"/>
  <c r="C106" i="1" s="1"/>
  <c r="F110" i="1"/>
  <c r="F109" i="1" s="1"/>
  <c r="F108" i="1" s="1"/>
  <c r="F106" i="1" s="1"/>
  <c r="E110" i="1"/>
  <c r="E109" i="1" s="1"/>
  <c r="E108" i="1" s="1"/>
  <c r="E106" i="1" s="1"/>
  <c r="D104" i="1"/>
  <c r="D103" i="1"/>
  <c r="G101" i="1"/>
  <c r="G100" i="1" s="1"/>
  <c r="G99" i="1" s="1"/>
  <c r="F101" i="1"/>
  <c r="F100" i="1" s="1"/>
  <c r="F99" i="1" s="1"/>
  <c r="D102" i="1"/>
  <c r="D101" i="1" s="1"/>
  <c r="D100" i="1" s="1"/>
  <c r="D99" i="1" s="1"/>
  <c r="H101" i="1"/>
  <c r="H100" i="1" s="1"/>
  <c r="H99" i="1" s="1"/>
  <c r="C101" i="1"/>
  <c r="C100" i="1"/>
  <c r="C99" i="1" s="1"/>
  <c r="D97" i="1"/>
  <c r="H95" i="1"/>
  <c r="G95" i="1"/>
  <c r="F95" i="1"/>
  <c r="D96" i="1"/>
  <c r="D95" i="1" s="1"/>
  <c r="E95" i="1"/>
  <c r="C95" i="1"/>
  <c r="D94" i="1"/>
  <c r="F91" i="1"/>
  <c r="C91" i="1"/>
  <c r="H91" i="1"/>
  <c r="G91" i="1"/>
  <c r="D89" i="1"/>
  <c r="G85" i="1"/>
  <c r="C85" i="1"/>
  <c r="H85" i="1"/>
  <c r="F85" i="1"/>
  <c r="E85" i="1"/>
  <c r="D84" i="1"/>
  <c r="G82" i="1"/>
  <c r="D83" i="1"/>
  <c r="D82" i="1" s="1"/>
  <c r="H82" i="1"/>
  <c r="F82" i="1"/>
  <c r="E82" i="1"/>
  <c r="C82" i="1"/>
  <c r="D79" i="1"/>
  <c r="H77" i="1"/>
  <c r="G77" i="1"/>
  <c r="D78" i="1"/>
  <c r="F77" i="1"/>
  <c r="C77" i="1"/>
  <c r="H74" i="1"/>
  <c r="G74" i="1"/>
  <c r="E74" i="1"/>
  <c r="C74" i="1"/>
  <c r="F74" i="1"/>
  <c r="H72" i="1"/>
  <c r="G72" i="1"/>
  <c r="F72" i="1"/>
  <c r="D73" i="1"/>
  <c r="D72" i="1" s="1"/>
  <c r="C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H52" i="1"/>
  <c r="G52" i="1"/>
  <c r="G51" i="1" s="1"/>
  <c r="F52" i="1"/>
  <c r="D53" i="1"/>
  <c r="C52" i="1"/>
  <c r="C51" i="1" s="1"/>
  <c r="D50" i="1"/>
  <c r="D49" i="1"/>
  <c r="D48" i="1"/>
  <c r="D47" i="1"/>
  <c r="H44" i="1"/>
  <c r="D46" i="1"/>
  <c r="G44" i="1"/>
  <c r="F44" i="1"/>
  <c r="D45" i="1"/>
  <c r="C44" i="1"/>
  <c r="D43" i="1"/>
  <c r="D42" i="1"/>
  <c r="D41" i="1"/>
  <c r="D40" i="1"/>
  <c r="D39" i="1"/>
  <c r="D38" i="1"/>
  <c r="H36" i="1"/>
  <c r="G36" i="1"/>
  <c r="F36" i="1"/>
  <c r="D37" i="1"/>
  <c r="C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H18" i="1"/>
  <c r="H17" i="1" s="1"/>
  <c r="G18" i="1"/>
  <c r="G17" i="1" s="1"/>
  <c r="G16" i="1" s="1"/>
  <c r="G15" i="1" s="1"/>
  <c r="G14" i="1" s="1"/>
  <c r="G13" i="1" s="1"/>
  <c r="D19" i="1"/>
  <c r="C18" i="1"/>
  <c r="C17" i="1" s="1"/>
  <c r="C16" i="1" s="1"/>
  <c r="C15" i="1" s="1"/>
  <c r="C14" i="1" s="1"/>
  <c r="C13" i="1" s="1"/>
  <c r="G135" i="1" l="1"/>
  <c r="G134" i="1" s="1"/>
  <c r="G133" i="1" s="1"/>
  <c r="G132" i="1" s="1"/>
  <c r="G250" i="1" s="1"/>
  <c r="F18" i="1"/>
  <c r="F17" i="1" s="1"/>
  <c r="D36" i="1"/>
  <c r="D18" i="1" s="1"/>
  <c r="D17" i="1" s="1"/>
  <c r="F170" i="1"/>
  <c r="F135" i="1" s="1"/>
  <c r="F134" i="1" s="1"/>
  <c r="F133" i="1" s="1"/>
  <c r="F132" i="1" s="1"/>
  <c r="C170" i="1"/>
  <c r="H170" i="1"/>
  <c r="H135" i="1" s="1"/>
  <c r="H134" i="1" s="1"/>
  <c r="H133" i="1" s="1"/>
  <c r="H132" i="1" s="1"/>
  <c r="D52" i="1"/>
  <c r="C135" i="1"/>
  <c r="C134" i="1" s="1"/>
  <c r="C133" i="1" s="1"/>
  <c r="C132" i="1" s="1"/>
  <c r="C250" i="1" s="1"/>
  <c r="F51" i="1"/>
  <c r="F115" i="1"/>
  <c r="F114" i="1" s="1"/>
  <c r="F113" i="1" s="1"/>
  <c r="H51" i="1"/>
  <c r="H16" i="1" s="1"/>
  <c r="H15" i="1" s="1"/>
  <c r="H14" i="1" s="1"/>
  <c r="H13" i="1" s="1"/>
  <c r="H250" i="1" s="1"/>
  <c r="D44" i="1"/>
  <c r="D90" i="1"/>
  <c r="D179" i="1"/>
  <c r="D230" i="1"/>
  <c r="D229" i="1" s="1"/>
  <c r="D228" i="1" s="1"/>
  <c r="D227" i="1" s="1"/>
  <c r="D225" i="1" s="1"/>
  <c r="D243" i="1"/>
  <c r="D236" i="1" s="1"/>
  <c r="D235" i="1" s="1"/>
  <c r="D234" i="1" s="1"/>
  <c r="D233" i="1" s="1"/>
  <c r="D232" i="1" s="1"/>
  <c r="D123" i="1"/>
  <c r="D148" i="1"/>
  <c r="D160" i="1"/>
  <c r="D172" i="1"/>
  <c r="D184" i="1"/>
  <c r="E196" i="1"/>
  <c r="E236" i="1"/>
  <c r="E235" i="1" s="1"/>
  <c r="E234" i="1" s="1"/>
  <c r="E233" i="1" s="1"/>
  <c r="E232" i="1" s="1"/>
  <c r="D76" i="1"/>
  <c r="D88" i="1"/>
  <c r="E101" i="1"/>
  <c r="E100" i="1" s="1"/>
  <c r="E99" i="1" s="1"/>
  <c r="D128" i="1"/>
  <c r="D141" i="1"/>
  <c r="D153" i="1"/>
  <c r="D165" i="1"/>
  <c r="E201" i="1"/>
  <c r="D213" i="1"/>
  <c r="D241" i="1"/>
  <c r="D81" i="1"/>
  <c r="D93" i="1"/>
  <c r="D121" i="1"/>
  <c r="D146" i="1"/>
  <c r="D158" i="1"/>
  <c r="D193" i="1"/>
  <c r="D86" i="1"/>
  <c r="D85" i="1" s="1"/>
  <c r="D126" i="1"/>
  <c r="D175" i="1"/>
  <c r="D187" i="1"/>
  <c r="D199" i="1"/>
  <c r="D196" i="1" s="1"/>
  <c r="D211" i="1"/>
  <c r="E36" i="1"/>
  <c r="E44" i="1"/>
  <c r="E52" i="1"/>
  <c r="E72" i="1"/>
  <c r="E91" i="1"/>
  <c r="D111" i="1"/>
  <c r="D110" i="1" s="1"/>
  <c r="D109" i="1" s="1"/>
  <c r="D108" i="1" s="1"/>
  <c r="D106" i="1" s="1"/>
  <c r="D124" i="1"/>
  <c r="E137" i="1"/>
  <c r="E136" i="1" s="1"/>
  <c r="D209" i="1"/>
  <c r="E18" i="1"/>
  <c r="E17" i="1" s="1"/>
  <c r="E77" i="1"/>
  <c r="E117" i="1"/>
  <c r="E116" i="1" s="1"/>
  <c r="E115" i="1" s="1"/>
  <c r="E114" i="1" s="1"/>
  <c r="E113" i="1" s="1"/>
  <c r="E129" i="1"/>
  <c r="D201" i="1"/>
  <c r="E214" i="1"/>
  <c r="E220" i="1"/>
  <c r="E219" i="1" s="1"/>
  <c r="E218" i="1" s="1"/>
  <c r="D87" i="1"/>
  <c r="D127" i="1"/>
  <c r="D117" i="1" s="1"/>
  <c r="D116" i="1" s="1"/>
  <c r="D115" i="1" s="1"/>
  <c r="D114" i="1" s="1"/>
  <c r="D113" i="1" s="1"/>
  <c r="D140" i="1"/>
  <c r="D152" i="1"/>
  <c r="D164" i="1"/>
  <c r="D163" i="1" s="1"/>
  <c r="D176" i="1"/>
  <c r="D188" i="1"/>
  <c r="D212" i="1"/>
  <c r="D75" i="1"/>
  <c r="D74" i="1" s="1"/>
  <c r="D80" i="1"/>
  <c r="D77" i="1" s="1"/>
  <c r="D92" i="1"/>
  <c r="D91" i="1" s="1"/>
  <c r="D145" i="1"/>
  <c r="D157" i="1"/>
  <c r="D155" i="1" s="1"/>
  <c r="D169" i="1"/>
  <c r="D181" i="1"/>
  <c r="E193" i="1"/>
  <c r="E170" i="1" s="1"/>
  <c r="D205" i="1"/>
  <c r="D249" i="1"/>
  <c r="D248" i="1" s="1"/>
  <c r="D51" i="1" l="1"/>
  <c r="D16" i="1" s="1"/>
  <c r="D15" i="1" s="1"/>
  <c r="D14" i="1" s="1"/>
  <c r="D13" i="1" s="1"/>
  <c r="D204" i="1"/>
  <c r="E51" i="1"/>
  <c r="E16" i="1"/>
  <c r="E15" i="1" s="1"/>
  <c r="E14" i="1" s="1"/>
  <c r="E13" i="1" s="1"/>
  <c r="D210" i="1"/>
  <c r="D171" i="1"/>
  <c r="D137" i="1"/>
  <c r="D136" i="1" s="1"/>
  <c r="E135" i="1"/>
  <c r="E134" i="1" s="1"/>
  <c r="E133" i="1" s="1"/>
  <c r="E132" i="1" s="1"/>
  <c r="F16" i="1"/>
  <c r="F15" i="1" s="1"/>
  <c r="F14" i="1" s="1"/>
  <c r="F13" i="1" s="1"/>
  <c r="F250" i="1" s="1"/>
  <c r="D170" i="1" l="1"/>
  <c r="D135" i="1" s="1"/>
  <c r="D134" i="1" s="1"/>
  <c r="D133" i="1" s="1"/>
  <c r="D132" i="1" s="1"/>
  <c r="D250" i="1" s="1"/>
  <c r="E250" i="1"/>
</calcChain>
</file>

<file path=xl/sharedStrings.xml><?xml version="1.0" encoding="utf-8"?>
<sst xmlns="http://schemas.openxmlformats.org/spreadsheetml/2006/main" count="251" uniqueCount="134">
  <si>
    <t>GOBIERNO DEL ESTADO DE QUINTANA ROO</t>
  </si>
  <si>
    <t>ESTADO ANALÍTICO DEL EJERCICIO DEL PRESUPUESTO DE EGRESOS DETALLADO - Ley de Disciplina Financiera</t>
  </si>
  <si>
    <t>Clasificación Administrativa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</si>
  <si>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</si>
  <si>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</si>
  <si>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</si>
  <si>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</si>
  <si>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</si>
  <si>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</si>
  <si>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</si>
  <si>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</si>
  <si>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</si>
  <si>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</si>
  <si>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Estado de Quintana Roo</t>
  </si>
  <si>
    <t>Sector Público No Financiero del Estado</t>
  </si>
  <si>
    <t>Gobierno General del Estado de Quintana Roo</t>
  </si>
  <si>
    <t>Gobierno del Estado de Quintana Roo</t>
  </si>
  <si>
    <t>Poder Ejecutivo</t>
  </si>
  <si>
    <t>Despacho del Ejecutivo</t>
  </si>
  <si>
    <t>Secretaría de Obras Públicas</t>
  </si>
  <si>
    <t>Secretaría de Gobierno</t>
  </si>
  <si>
    <t>Consejería Jurídica del Poder Ejecutivo</t>
  </si>
  <si>
    <t>Secretaría de Finanzas y Planeación</t>
  </si>
  <si>
    <t>Secretaría de Desarrollo Territorial Urbano Sustentable</t>
  </si>
  <si>
    <t>Secretaría de Turismo</t>
  </si>
  <si>
    <t>Secretaría de Educación</t>
  </si>
  <si>
    <t>Secretaría de Desarrollo Económico</t>
  </si>
  <si>
    <t>Oficialía Mayor</t>
  </si>
  <si>
    <t>Secretaría de la Contraloría</t>
  </si>
  <si>
    <t>Secretaría de Salud</t>
  </si>
  <si>
    <t>Secretaría de Desarrollo Agropecuario, Rural y Pesca</t>
  </si>
  <si>
    <t>Secretaría de Seguridad Pública</t>
  </si>
  <si>
    <t>Secretaría de Ecología y Medio Ambiente</t>
  </si>
  <si>
    <t>Secretaría de Desarrollo Social</t>
  </si>
  <si>
    <t>Secretaría del Trabajo y Previsión Social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</si>
  <si>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</si>
  <si>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</si>
  <si>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</si>
  <si>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</si>
  <si>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</si>
  <si>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Deuda Pública</t>
  </si>
  <si>
    <t>Poder Legislativo</t>
  </si>
  <si>
    <t>Poder Judicial</t>
  </si>
  <si>
    <t>Autónomo</t>
  </si>
  <si>
    <t>Instituto Electoral de Quintana Roo</t>
  </si>
  <si>
    <t>Comisión de Derechos Humanos del Estado de Quintana Roo</t>
  </si>
  <si>
    <t>Tribunal Electoral de Quintana Roo</t>
  </si>
  <si>
    <t>Instituto de Acceso a la Información y Protección de Datos Personales de Quintana Roo</t>
  </si>
  <si>
    <t>Fiscalía General del Estado de Quintana Roo</t>
  </si>
  <si>
    <t>Tribunal de Justicia Administrativa del Estado de Quintana Roo</t>
  </si>
  <si>
    <t>Entidades Paraestatales y Fideicomisos No Empresariales y No Financieros</t>
  </si>
  <si>
    <t>Sector Educación</t>
  </si>
  <si>
    <t>Servicios Educativos de Quintana Roo</t>
  </si>
  <si>
    <t>Colegio de Bachilleres del Estado de Quintana Roo</t>
  </si>
  <si>
    <t>Centro de Estudios de Bachillerato Técnico “Eva Sámano de López Mateos”</t>
  </si>
  <si>
    <t>Colegio de Estudios Científicos y Tecnológicos del Estado de Quintana Roo</t>
  </si>
  <si>
    <t>Colegio de Educación Profesional Técnica del Estado de Quintana Roo</t>
  </si>
  <si>
    <t>Instituto de Capacitación para el Trabajo del Estado de Quintana Roo</t>
  </si>
  <si>
    <t>Instituto Estatal para la Educación de Jóvenes y Adultos</t>
  </si>
  <si>
    <t>Instituto Tecnológico Superior de Felipe Carrillo Puerto</t>
  </si>
  <si>
    <t>Universidad Tecnológica de Cancún</t>
  </si>
  <si>
    <t>Universidad Tecnológica de la Riviera Maya</t>
  </si>
  <si>
    <t>Universidad de Quintana Roo</t>
  </si>
  <si>
    <t>Universidad del Caribe</t>
  </si>
  <si>
    <t>Comisión para la Juventud y el Deporte de Quintana Roo</t>
  </si>
  <si>
    <t>Instituto de Infraestructura Física Educativa del Estado de Quintana Roo</t>
  </si>
  <si>
    <t>Consejo Quintanarroense de Ciencia y Tecnología</t>
  </si>
  <si>
    <t>Universidad Intercultural Maya de Quintana Roo</t>
  </si>
  <si>
    <t>Universidad Politécnica de Quintana Roo</t>
  </si>
  <si>
    <t>Universidad Tecnológica de Chetumal</t>
  </si>
  <si>
    <t>Universidad Politécnica de Bacalar</t>
  </si>
  <si>
    <t>Sector Salud</t>
  </si>
  <si>
    <t>Servicios Estatales de Salud</t>
  </si>
  <si>
    <t>Sector Gobierno</t>
  </si>
  <si>
    <t>Sistema Quintanarroense de Comunicación Social</t>
  </si>
  <si>
    <t>Comisión Ejecutiva de Atención a Víctimas del Estado de Quintana Roo</t>
  </si>
  <si>
    <t>Sector Económico</t>
  </si>
  <si>
    <t>Fundación de Parques y Museos de Cozumel, Quintana Roo</t>
  </si>
  <si>
    <t>Agencia de Proyectos Estratégicos del Estado de Quintana Roo</t>
  </si>
  <si>
    <t>Consejo de Promoción Turística de Quintana Roo</t>
  </si>
  <si>
    <t>Centro de Conciliación Laboral del Estado de Quintana Roo</t>
  </si>
  <si>
    <t>Sector Desarrollo Urbano</t>
  </si>
  <si>
    <t>Comisión de Agua Potable y Alcantarillado</t>
  </si>
  <si>
    <t>Instituto de Movilidad del Estado de Quintana Roo</t>
  </si>
  <si>
    <t>Sector Social</t>
  </si>
  <si>
    <t>Sistema para el Desarrollo Integral de la Familia del Estado de Quintana Roo</t>
  </si>
  <si>
    <t>Instituto Quintanarroense de la Mujer</t>
  </si>
  <si>
    <t>Instituto para el Desarrollo del Pueblo Maya y las Comunidades Indígenas del Estado de Quintana Roo</t>
  </si>
  <si>
    <t>Instituto Quintanarroense de la Juventud</t>
  </si>
  <si>
    <t>Instituto de la Cultura y las Artes de Quintana Roo</t>
  </si>
  <si>
    <t>Sector Turismo</t>
  </si>
  <si>
    <t>Fideicomiso de Promoción Turística del Municipio de Othón P. Blanco</t>
  </si>
  <si>
    <t>Fideicomiso de Promoción Turística del Municipio de Solidaridad</t>
  </si>
  <si>
    <t>Fideicomiso de Promoción Turística del Municipio de Benito Juárez</t>
  </si>
  <si>
    <t>No Sectorizado</t>
  </si>
  <si>
    <t>Secretaría Ejecutiva del Sistema Anticorrupción del Estado de Quintana Roo</t>
  </si>
  <si>
    <t>Secretariado Ejecutivo del Sistema Estatal de Seguridad Pública</t>
  </si>
  <si>
    <t>Instituciones Públicas de Seguridad Social</t>
  </si>
  <si>
    <t>Entidades Paraestatales Empresariales No Financieras con Participación Estatal Mayoritaria</t>
  </si>
  <si>
    <t>Entidades Paraestatles Empresariales No Financieras Con Participación Estatal Mayoritaria</t>
  </si>
  <si>
    <t>Entidades Paraestatales Empresariales No Financieras</t>
  </si>
  <si>
    <t>Administración Portuaria Integral de Quintana Roo, SA de CV</t>
  </si>
  <si>
    <t>VIP Servicios Aéreos Ejecutivos, SA de CV</t>
  </si>
  <si>
    <t>Procesadora de Carnes la Alianza, SA de CV</t>
  </si>
  <si>
    <t>Fideicomisos Empresariales No financieros con Participación Estatal Mayoritaria</t>
  </si>
  <si>
    <t>Sector Público Financiero del Estado de Quintana Roo</t>
  </si>
  <si>
    <t>Entidades Paraestatales Empresariales Financieras Monetarias con Participación Estatal Mayoritaria</t>
  </si>
  <si>
    <t>Entidades Paraestatales Financieras No Monetarias con Participación Estatal Mayoritaria</t>
  </si>
  <si>
    <t>Otros Intermediarios Financieros, Excepto Sociedades de Seguros y Fondos de Pensiones</t>
  </si>
  <si>
    <t>Otros Intermediarios Financieros</t>
  </si>
  <si>
    <t>Instituto Para el Desarrollo y Financiamiento del Estado de Quintana Roo</t>
  </si>
  <si>
    <t>Fideicomisos Financieros Públicos con Participación
Estatal Mayoritaria</t>
  </si>
  <si>
    <t>Sector Público Municipal</t>
  </si>
  <si>
    <t>Organo Ejecutivo Municipal (Ayuntamiento)</t>
  </si>
  <si>
    <t>Municipio de Cozumel</t>
  </si>
  <si>
    <t>Municipio de Felipe Carrillo Puerto</t>
  </si>
  <si>
    <t>Municipio de Isla Mujeres</t>
  </si>
  <si>
    <t>Municipio de Othón P. Blanco</t>
  </si>
  <si>
    <t>Municipio de Benito Juarez</t>
  </si>
  <si>
    <t>Municipio de José María Morelos</t>
  </si>
  <si>
    <t>Municipio de Lázaro Cárdenas</t>
  </si>
  <si>
    <t>Municipio de Solidaridad</t>
  </si>
  <si>
    <t>Municipio de Tulum</t>
  </si>
  <si>
    <t>Municipio de Bacalar</t>
  </si>
  <si>
    <t>Municipio de Puerto Morelos</t>
  </si>
  <si>
    <t>Instituto Municipal de la Cultura y las Artes de Solidaridad</t>
  </si>
  <si>
    <t>II. Gasto Etiquetado</t>
  </si>
  <si>
    <t xml:space="preserve">Entidades Paraestatales Empresariales No Financieras </t>
  </si>
  <si>
    <t xml:space="preserve">Sector Público No Financiero </t>
  </si>
  <si>
    <t>Gobierno General Municipal</t>
  </si>
  <si>
    <t>Gobierno Municipal</t>
  </si>
  <si>
    <t>Total del Gasto</t>
  </si>
  <si>
    <t>Las cifras pueden presentar diferencias por redondeos.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</si>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</sst>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;[Red]#,##0"/>
    <numFmt numFmtId="165" formatCode="_-* #,##0_-;\-* #,##0_-;_-* &quot;-&quot;??_-;_-@_-"/>
    <numFmt numFmtId="166" formatCode="_-[$€-2]* #,##0.00_-;\-[$€-2]* #,##0.00_-;_-[$€-2]* &quot;-&quot;??_-"/>
  </numFmts>
  <fonts count="3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0"/>
      <color theme="1" tint="0.499984740745262"/>
      <name val="Arial Narrow"/>
      <family val="2"/>
    </font>
    <font>
      <sz val="10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10"/>
      <color rgb="FF3399FF"/>
      <name val="Arial Narrow"/>
      <family val="2"/>
    </font>
    <font>
      <sz val="11"/>
      <color theme="5" tint="-0.249977111117893"/>
      <name val="Calibri"/>
      <family val="2"/>
      <scheme val="minor"/>
    </font>
    <font>
      <sz val="20"/>
      <color rgb="FFA7AAAD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Futura Lt BT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b/>
      <sz val="18"/>
      <color indexed="62"/>
      <name val="Cambria"/>
      <family val="2"/>
    </font>
  </fonts>
  <fills count="21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70C4C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3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20" borderId="0" applyNumberFormat="0" applyBorder="0" applyAlignment="0" applyProtection="0"/>
    <xf numFmtId="166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5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8" fillId="5" borderId="7" xfId="2" applyFont="1" applyFill="1" applyBorder="1" applyAlignment="1">
      <alignment wrapText="1"/>
    </xf>
    <xf numFmtId="3" fontId="8" fillId="5" borderId="16" xfId="1" applyNumberFormat="1" applyFont="1" applyFill="1" applyBorder="1" applyAlignment="1"/>
    <xf numFmtId="3" fontId="8" fillId="5" borderId="8" xfId="1" applyNumberFormat="1" applyFont="1" applyFill="1" applyBorder="1" applyAlignment="1"/>
    <xf numFmtId="3" fontId="8" fillId="5" borderId="9" xfId="1" applyNumberFormat="1" applyFont="1" applyFill="1" applyBorder="1" applyAlignment="1"/>
    <xf numFmtId="0" fontId="12" fillId="0" borderId="0" xfId="0" applyFont="1"/>
    <xf numFmtId="0" fontId="8" fillId="6" borderId="17" xfId="0" applyFont="1" applyFill="1" applyBorder="1" applyAlignment="1">
      <alignment horizontal="left" wrapText="1" indent="1"/>
    </xf>
    <xf numFmtId="3" fontId="11" fillId="6" borderId="15" xfId="1" applyNumberFormat="1" applyFont="1" applyFill="1" applyBorder="1" applyAlignment="1"/>
    <xf numFmtId="3" fontId="11" fillId="6" borderId="18" xfId="1" applyNumberFormat="1" applyFont="1" applyFill="1" applyBorder="1" applyAlignment="1"/>
    <xf numFmtId="0" fontId="8" fillId="7" borderId="17" xfId="0" applyFont="1" applyFill="1" applyBorder="1" applyAlignment="1">
      <alignment horizontal="left" wrapText="1" indent="2"/>
    </xf>
    <xf numFmtId="3" fontId="11" fillId="7" borderId="15" xfId="1" applyNumberFormat="1" applyFont="1" applyFill="1" applyBorder="1" applyAlignment="1"/>
    <xf numFmtId="3" fontId="11" fillId="7" borderId="18" xfId="1" applyNumberFormat="1" applyFont="1" applyFill="1" applyBorder="1" applyAlignment="1"/>
    <xf numFmtId="0" fontId="8" fillId="8" borderId="17" xfId="0" applyFont="1" applyFill="1" applyBorder="1" applyAlignment="1">
      <alignment horizontal="left" wrapText="1" indent="3"/>
    </xf>
    <xf numFmtId="3" fontId="11" fillId="8" borderId="15" xfId="1" applyNumberFormat="1" applyFont="1" applyFill="1" applyBorder="1" applyAlignment="1"/>
    <xf numFmtId="3" fontId="11" fillId="8" borderId="18" xfId="1" applyNumberFormat="1" applyFont="1" applyFill="1" applyBorder="1" applyAlignment="1"/>
    <xf numFmtId="0" fontId="8" fillId="0" borderId="0" xfId="0" applyFont="1" applyFill="1" applyAlignment="1">
      <alignment horizontal="left"/>
    </xf>
    <xf numFmtId="0" fontId="8" fillId="0" borderId="17" xfId="0" applyFont="1" applyFill="1" applyBorder="1" applyAlignment="1">
      <alignment horizontal="left" wrapText="1" indent="4"/>
    </xf>
    <xf numFmtId="3" fontId="11" fillId="0" borderId="15" xfId="1" applyNumberFormat="1" applyFont="1" applyFill="1" applyBorder="1" applyAlignment="1"/>
    <xf numFmtId="3" fontId="11" fillId="0" borderId="18" xfId="1" applyNumberFormat="1" applyFont="1" applyFill="1" applyBorder="1" applyAlignment="1"/>
    <xf numFmtId="0" fontId="12" fillId="0" borderId="0" xfId="0" applyFont="1" applyFill="1"/>
    <xf numFmtId="0" fontId="13" fillId="0" borderId="17" xfId="0" applyFont="1" applyFill="1" applyBorder="1" applyAlignment="1">
      <alignment horizontal="left" wrapText="1" indent="5"/>
    </xf>
    <xf numFmtId="3" fontId="9" fillId="0" borderId="15" xfId="1" applyNumberFormat="1" applyFont="1" applyFill="1" applyBorder="1" applyAlignment="1"/>
    <xf numFmtId="3" fontId="9" fillId="0" borderId="18" xfId="1" applyNumberFormat="1" applyFont="1" applyFill="1" applyBorder="1" applyAlignment="1"/>
    <xf numFmtId="0" fontId="4" fillId="0" borderId="0" xfId="0" applyFont="1"/>
    <xf numFmtId="0" fontId="15" fillId="0" borderId="17" xfId="0" applyFont="1" applyFill="1" applyBorder="1" applyAlignment="1">
      <alignment horizontal="left" wrapText="1" indent="6"/>
    </xf>
    <xf numFmtId="3" fontId="15" fillId="0" borderId="15" xfId="1" applyNumberFormat="1" applyFont="1" applyFill="1" applyBorder="1" applyAlignment="1"/>
    <xf numFmtId="3" fontId="15" fillId="0" borderId="18" xfId="1" applyNumberFormat="1" applyFont="1" applyFill="1" applyBorder="1" applyAlignment="1"/>
    <xf numFmtId="0" fontId="0" fillId="0" borderId="0" xfId="0" applyFill="1"/>
    <xf numFmtId="0" fontId="9" fillId="0" borderId="17" xfId="0" applyFont="1" applyFill="1" applyBorder="1" applyAlignment="1">
      <alignment horizontal="left" wrapText="1" indent="5"/>
    </xf>
    <xf numFmtId="0" fontId="13" fillId="0" borderId="10" xfId="0" applyFont="1" applyFill="1" applyBorder="1" applyAlignment="1">
      <alignment horizontal="left" wrapText="1" indent="5"/>
    </xf>
    <xf numFmtId="0" fontId="8" fillId="0" borderId="4" xfId="0" applyFont="1" applyFill="1" applyBorder="1" applyAlignment="1">
      <alignment wrapText="1"/>
    </xf>
    <xf numFmtId="3" fontId="11" fillId="0" borderId="5" xfId="1" applyNumberFormat="1" applyFont="1" applyFill="1" applyBorder="1" applyAlignment="1"/>
    <xf numFmtId="3" fontId="11" fillId="0" borderId="6" xfId="1" applyNumberFormat="1" applyFont="1" applyFill="1" applyBorder="1" applyAlignment="1"/>
    <xf numFmtId="164" fontId="6" fillId="9" borderId="19" xfId="0" applyNumberFormat="1" applyFont="1" applyFill="1" applyBorder="1" applyAlignment="1">
      <alignment horizontal="left" wrapText="1" indent="1"/>
    </xf>
    <xf numFmtId="3" fontId="6" fillId="9" borderId="20" xfId="1" applyNumberFormat="1" applyFont="1" applyFill="1" applyBorder="1" applyAlignment="1"/>
    <xf numFmtId="3" fontId="6" fillId="9" borderId="21" xfId="1" applyNumberFormat="1" applyFont="1" applyFill="1" applyBorder="1" applyAlignment="1"/>
    <xf numFmtId="0" fontId="13" fillId="0" borderId="22" xfId="0" applyFont="1" applyFill="1" applyBorder="1" applyAlignment="1"/>
    <xf numFmtId="0" fontId="13" fillId="0" borderId="0" xfId="0" applyFont="1" applyAlignment="1"/>
    <xf numFmtId="43" fontId="9" fillId="0" borderId="0" xfId="1" applyFont="1"/>
    <xf numFmtId="0" fontId="20" fillId="0" borderId="0" xfId="0" applyFont="1" applyAlignment="1"/>
    <xf numFmtId="165" fontId="9" fillId="0" borderId="0" xfId="1" applyNumberFormat="1" applyFont="1"/>
    <xf numFmtId="43" fontId="17" fillId="0" borderId="0" xfId="1" applyFont="1"/>
    <xf numFmtId="165" fontId="17" fillId="0" borderId="0" xfId="1" applyNumberFormat="1" applyFont="1"/>
    <xf numFmtId="0" fontId="5" fillId="0" borderId="0" xfId="0" applyFont="1" applyFill="1" applyAlignment="1">
      <alignment horizontal="left" vertical="center"/>
    </xf>
    <xf numFmtId="0" fontId="10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quotePrefix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quotePrefix="1" applyFont="1" applyFill="1" applyAlignment="1">
      <alignment horizontal="left"/>
    </xf>
    <xf numFmtId="0" fontId="19" fillId="0" borderId="0" xfId="0" applyFont="1" applyFill="1"/>
    <xf numFmtId="0" fontId="4" fillId="0" borderId="0" xfId="0" applyFont="1" applyFill="1" applyAlignment="1">
      <alignment horizontal="left"/>
    </xf>
  </cellXfs>
  <cellStyles count="159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Hipervínculo 2" xfId="25"/>
    <cellStyle name="Millares" xfId="1" builtinId="3"/>
    <cellStyle name="Millares 10" xfId="26"/>
    <cellStyle name="Millares 10 2" xfId="27"/>
    <cellStyle name="Millares 11" xfId="28"/>
    <cellStyle name="Millares 12" xfId="29"/>
    <cellStyle name="Millares 13" xfId="30"/>
    <cellStyle name="Millares 14" xfId="31"/>
    <cellStyle name="Millares 15" xfId="32"/>
    <cellStyle name="Millares 16" xfId="33"/>
    <cellStyle name="Millares 17" xfId="34"/>
    <cellStyle name="Millares 18" xfId="35"/>
    <cellStyle name="Millares 18 2" xfId="36"/>
    <cellStyle name="Millares 18 3" xfId="37"/>
    <cellStyle name="Millares 19" xfId="38"/>
    <cellStyle name="Millares 2" xfId="39"/>
    <cellStyle name="Millares 2 2" xfId="40"/>
    <cellStyle name="Millares 2 3" xfId="41"/>
    <cellStyle name="Millares 2 4" xfId="42"/>
    <cellStyle name="Millares 20" xfId="43"/>
    <cellStyle name="Millares 21" xfId="44"/>
    <cellStyle name="Millares 22" xfId="45"/>
    <cellStyle name="Millares 23" xfId="46"/>
    <cellStyle name="Millares 24" xfId="47"/>
    <cellStyle name="Millares 25" xfId="48"/>
    <cellStyle name="Millares 26" xfId="49"/>
    <cellStyle name="Millares 27" xfId="50"/>
    <cellStyle name="Millares 28" xfId="51"/>
    <cellStyle name="Millares 29" xfId="52"/>
    <cellStyle name="Millares 3" xfId="53"/>
    <cellStyle name="Millares 3 2" xfId="54"/>
    <cellStyle name="Millares 30" xfId="55"/>
    <cellStyle name="Millares 31" xfId="56"/>
    <cellStyle name="Millares 32" xfId="57"/>
    <cellStyle name="Millares 33" xfId="58"/>
    <cellStyle name="Millares 34" xfId="59"/>
    <cellStyle name="Millares 35" xfId="60"/>
    <cellStyle name="Millares 36" xfId="61"/>
    <cellStyle name="Millares 37" xfId="62"/>
    <cellStyle name="Millares 38" xfId="63"/>
    <cellStyle name="Millares 39" xfId="64"/>
    <cellStyle name="Millares 39 2" xfId="65"/>
    <cellStyle name="Millares 4" xfId="66"/>
    <cellStyle name="Millares 40" xfId="67"/>
    <cellStyle name="Millares 41" xfId="68"/>
    <cellStyle name="Millares 42" xfId="69"/>
    <cellStyle name="Millares 43" xfId="70"/>
    <cellStyle name="Millares 44" xfId="71"/>
    <cellStyle name="Millares 45" xfId="72"/>
    <cellStyle name="Millares 46" xfId="73"/>
    <cellStyle name="Millares 48" xfId="74"/>
    <cellStyle name="Millares 5" xfId="75"/>
    <cellStyle name="Millares 6" xfId="76"/>
    <cellStyle name="Millares 7" xfId="77"/>
    <cellStyle name="Millares 8" xfId="78"/>
    <cellStyle name="Millares 9" xfId="79"/>
    <cellStyle name="Normal" xfId="0" builtinId="0"/>
    <cellStyle name="Normal 10" xfId="80"/>
    <cellStyle name="Normal 11" xfId="81"/>
    <cellStyle name="Normal 11 2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8" xfId="89"/>
    <cellStyle name="Normal 19" xfId="90"/>
    <cellStyle name="Normal 2" xfId="2"/>
    <cellStyle name="Normal 2 2" xfId="91"/>
    <cellStyle name="Normal 2 2 2" xfId="92"/>
    <cellStyle name="Normal 2 2 2 2" xfId="93"/>
    <cellStyle name="Normal 2 3" xfId="94"/>
    <cellStyle name="Normal 2 4" xfId="95"/>
    <cellStyle name="Normal 2 5" xfId="96"/>
    <cellStyle name="Normal 2 6" xfId="97"/>
    <cellStyle name="Normal 2 7" xfId="98"/>
    <cellStyle name="Normal 2 8" xfId="99"/>
    <cellStyle name="Normal 20" xfId="100"/>
    <cellStyle name="Normal 21" xfId="101"/>
    <cellStyle name="Normal 22" xfId="102"/>
    <cellStyle name="Normal 23" xfId="103"/>
    <cellStyle name="Normal 24" xfId="104"/>
    <cellStyle name="Normal 25" xfId="105"/>
    <cellStyle name="Normal 25 2" xfId="106"/>
    <cellStyle name="Normal 25 3" xfId="107"/>
    <cellStyle name="Normal 26" xfId="108"/>
    <cellStyle name="Normal 27" xfId="109"/>
    <cellStyle name="Normal 28" xfId="110"/>
    <cellStyle name="Normal 29" xfId="111"/>
    <cellStyle name="Normal 3" xfId="112"/>
    <cellStyle name="Normal 3 2" xfId="113"/>
    <cellStyle name="Normal 3 3" xfId="114"/>
    <cellStyle name="Normal 30" xfId="115"/>
    <cellStyle name="Normal 31" xfId="116"/>
    <cellStyle name="Normal 31 2" xfId="117"/>
    <cellStyle name="Normal 31 3" xfId="118"/>
    <cellStyle name="Normal 32" xfId="119"/>
    <cellStyle name="Normal 33" xfId="120"/>
    <cellStyle name="Normal 34" xfId="121"/>
    <cellStyle name="Normal 35" xfId="122"/>
    <cellStyle name="Normal 36" xfId="123"/>
    <cellStyle name="Normal 37" xfId="124"/>
    <cellStyle name="Normal 38" xfId="125"/>
    <cellStyle name="Normal 39" xfId="126"/>
    <cellStyle name="Normal 4" xfId="127"/>
    <cellStyle name="Normal 40" xfId="128"/>
    <cellStyle name="Normal 41" xfId="129"/>
    <cellStyle name="Normal 42" xfId="130"/>
    <cellStyle name="Normal 43" xfId="131"/>
    <cellStyle name="Normal 44" xfId="132"/>
    <cellStyle name="Normal 45" xfId="133"/>
    <cellStyle name="Normal 45 2" xfId="134"/>
    <cellStyle name="Normal 46" xfId="135"/>
    <cellStyle name="Normal 46 2" xfId="136"/>
    <cellStyle name="Normal 47" xfId="137"/>
    <cellStyle name="Normal 48" xfId="138"/>
    <cellStyle name="Normal 49" xfId="139"/>
    <cellStyle name="Normal 5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6" xfId="148"/>
    <cellStyle name="Normal 6 2" xfId="149"/>
    <cellStyle name="Normal 7" xfId="150"/>
    <cellStyle name="Normal 7 2" xfId="151"/>
    <cellStyle name="Normal 8" xfId="152"/>
    <cellStyle name="Normal 8 2" xfId="153"/>
    <cellStyle name="Normal 8 3" xfId="154"/>
    <cellStyle name="Normal 9" xfId="155"/>
    <cellStyle name="Porcentual 2" xfId="156"/>
    <cellStyle name="Porcentual 3" xfId="157"/>
    <cellStyle name="Título de hoja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0</xdr:row>
      <xdr:rowOff>38100</xdr:rowOff>
    </xdr:from>
    <xdr:to>
      <xdr:col>7</xdr:col>
      <xdr:colOff>588963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38100"/>
          <a:ext cx="884238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904875" y="76200"/>
          <a:ext cx="1010064" cy="7698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CUENTAS%20PUBLICAS/CUENTAS%20P&#218;BLICAS/CUENTAS%20PUBLICAS%20DEL%20ESTADO/GASTO%202018/Base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fun"/>
      <sheetName val="programable funcion (2)"/>
      <sheetName val="programable funcion"/>
      <sheetName val="etiq no etiq"/>
      <sheetName val="adva programable"/>
      <sheetName val="ADVA (2)"/>
      <sheetName val="PROG"/>
      <sheetName val="errores (2)"/>
      <sheetName val="errores (3)"/>
      <sheetName val="ramo 28"/>
      <sheetName val="ramo 33"/>
      <sheetName val="FUENT (2)"/>
      <sheetName val="errores"/>
      <sheetName val="tabla verificar"/>
      <sheetName val="PROG DES"/>
      <sheetName val="FTE FED"/>
      <sheetName val="FUENT FED"/>
      <sheetName val="EJE-PROG"/>
      <sheetName val="EJE"/>
      <sheetName val="balance"/>
      <sheetName val="ETIQ NO E. RAMO"/>
      <sheetName val="ETIQ NP ETQ"/>
      <sheetName val="ADVA cambios"/>
      <sheetName val="ADVA prog"/>
      <sheetName val="Hoja3"/>
      <sheetName val="comprometido"/>
      <sheetName val="PROGRAMABLE"/>
      <sheetName val="TOTALES"/>
      <sheetName val="METAS"/>
      <sheetName val="ejes"/>
      <sheetName val="remanentes "/>
      <sheetName val="Hoja2"/>
      <sheetName val="ADTIVA"/>
      <sheetName val="ADTIVA (2)"/>
      <sheetName val="fuentes"/>
      <sheetName val="Nat Gasto"/>
      <sheetName val="RAMOS"/>
      <sheetName val="Municipios"/>
      <sheetName val="PPs"/>
      <sheetName val="OEst"/>
      <sheetName val="Subf-Act func"/>
      <sheetName val="INFLACIÓN"/>
      <sheetName val="ENTORNO"/>
      <sheetName val="Hoja1"/>
      <sheetName val="catalogo fte 2018"/>
      <sheetName val="ra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3">
          <cell r="D13">
            <v>1.038</v>
          </cell>
        </row>
        <row r="17">
          <cell r="B17">
            <v>2013</v>
          </cell>
        </row>
        <row r="18">
          <cell r="B18">
            <v>2014</v>
          </cell>
        </row>
      </sheetData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58"/>
  <sheetViews>
    <sheetView showGridLines="0" tabSelected="1" topLeftCell="A168" zoomScaleNormal="100" workbookViewId="0">
      <selection activeCell="I177" sqref="I177"/>
    </sheetView>
  </sheetViews>
  <sheetFormatPr baseColWidth="10" defaultColWidth="11" defaultRowHeight="14.25"/>
  <cols>
    <col min="1" max="1" width="9.625" style="83" customWidth="1"/>
    <col min="2" max="2" width="47" style="2" customWidth="1"/>
    <col min="3" max="3" width="15.75" style="3" customWidth="1"/>
    <col min="4" max="7" width="13" style="3" customWidth="1"/>
    <col min="8" max="8" width="13.25" style="3" customWidth="1"/>
    <col min="9" max="10" width="12" customWidth="1"/>
  </cols>
  <sheetData>
    <row r="1" spans="1:11">
      <c r="A1" s="1"/>
      <c r="I1" s="3"/>
      <c r="J1" s="3"/>
      <c r="K1" s="3"/>
    </row>
    <row r="2" spans="1:11">
      <c r="A2" s="1"/>
      <c r="I2" s="3"/>
      <c r="J2" s="3"/>
      <c r="K2" s="3"/>
    </row>
    <row r="3" spans="1:11">
      <c r="A3" s="1"/>
      <c r="I3" s="3"/>
      <c r="J3" s="3"/>
      <c r="K3" s="3"/>
    </row>
    <row r="4" spans="1:11">
      <c r="A4" s="1"/>
      <c r="I4" s="3"/>
      <c r="J4" s="3"/>
      <c r="K4" s="3"/>
    </row>
    <row r="5" spans="1:11">
      <c r="A5" s="1"/>
      <c r="I5" s="3"/>
      <c r="J5" s="3"/>
      <c r="K5" s="3"/>
    </row>
    <row r="6" spans="1:11" s="7" customFormat="1" ht="14.25" customHeight="1">
      <c r="A6" s="73"/>
      <c r="B6" s="4" t="s">
        <v>0</v>
      </c>
      <c r="C6" s="5"/>
      <c r="D6" s="5"/>
      <c r="E6" s="5"/>
      <c r="F6" s="5"/>
      <c r="G6" s="5"/>
      <c r="H6" s="6"/>
    </row>
    <row r="7" spans="1:11" s="7" customFormat="1" ht="14.25" customHeight="1">
      <c r="A7" s="73"/>
      <c r="B7" s="8" t="s">
        <v>1</v>
      </c>
      <c r="C7" s="9"/>
      <c r="D7" s="9"/>
      <c r="E7" s="9"/>
      <c r="F7" s="9"/>
      <c r="G7" s="9"/>
      <c r="H7" s="10"/>
    </row>
    <row r="8" spans="1:11" s="7" customFormat="1" ht="14.25" customHeight="1">
      <c r="A8" s="73"/>
      <c r="B8" s="11" t="s">
        <v>2</v>
      </c>
      <c r="C8" s="12"/>
      <c r="D8" s="12"/>
      <c r="E8" s="12"/>
      <c r="F8" s="12"/>
      <c r="G8" s="12"/>
      <c r="H8" s="13"/>
    </row>
    <row r="9" spans="1:11" s="7" customFormat="1" ht="14.25" customHeight="1">
      <c r="A9" s="73"/>
      <c r="B9" s="14" t="s">
        <v>133</v>
      </c>
      <c r="C9" s="12"/>
      <c r="D9" s="12"/>
      <c r="E9" s="12"/>
      <c r="F9" s="12"/>
      <c r="G9" s="12"/>
      <c r="H9" s="13"/>
    </row>
    <row r="10" spans="1:11" s="7" customFormat="1" ht="14.25" customHeight="1">
      <c r="A10" s="73"/>
      <c r="B10" s="15" t="s">
        <v>3</v>
      </c>
      <c r="C10" s="16"/>
      <c r="D10" s="16"/>
      <c r="E10" s="16"/>
      <c r="F10" s="16"/>
      <c r="G10" s="16"/>
      <c r="H10" s="17"/>
    </row>
    <row r="11" spans="1:11" s="7" customFormat="1" ht="14.25" customHeight="1">
      <c r="A11" s="73"/>
      <c r="B11" s="18" t="s">
        <v>4</v>
      </c>
      <c r="C11" s="19" t="s">
        <v>5</v>
      </c>
      <c r="D11" s="20"/>
      <c r="E11" s="20"/>
      <c r="F11" s="20"/>
      <c r="G11" s="21"/>
      <c r="H11" s="22" t="s">
        <v>6</v>
      </c>
    </row>
    <row r="12" spans="1:11" s="27" customFormat="1" ht="28.5" customHeight="1">
      <c r="A12" s="23"/>
      <c r="B12" s="24"/>
      <c r="C12" s="25" t="s">
        <v>7</v>
      </c>
      <c r="D12" s="25" t="s">
        <v>8</v>
      </c>
      <c r="E12" s="25" t="s">
        <v>9</v>
      </c>
      <c r="F12" s="25" t="s">
        <v>10</v>
      </c>
      <c r="G12" s="25" t="s">
        <v>11</v>
      </c>
      <c r="H12" s="26"/>
    </row>
    <row r="13" spans="1:11" s="27" customFormat="1" ht="15">
      <c r="A13" s="74"/>
      <c r="B13" s="28" t="s">
        <v>12</v>
      </c>
      <c r="C13" s="29">
        <f t="shared" ref="C13:H13" si="0">C14+C113</f>
        <v>19851994035</v>
      </c>
      <c r="D13" s="29">
        <f t="shared" si="0"/>
        <v>5787255660.6100006</v>
      </c>
      <c r="E13" s="29">
        <f t="shared" si="0"/>
        <v>25639249695.610001</v>
      </c>
      <c r="F13" s="29">
        <f t="shared" si="0"/>
        <v>8067330616.0399981</v>
      </c>
      <c r="G13" s="29">
        <f t="shared" si="0"/>
        <v>6197393907.6699991</v>
      </c>
      <c r="H13" s="30">
        <f t="shared" si="0"/>
        <v>17571919079.569996</v>
      </c>
    </row>
    <row r="14" spans="1:11" s="35" customFormat="1" ht="15">
      <c r="A14" s="45"/>
      <c r="B14" s="31" t="s">
        <v>13</v>
      </c>
      <c r="C14" s="32">
        <f t="shared" ref="C14:H14" si="1">C15+C106</f>
        <v>16349859291</v>
      </c>
      <c r="D14" s="33">
        <f t="shared" si="1"/>
        <v>5738769691.6100006</v>
      </c>
      <c r="E14" s="33">
        <f t="shared" si="1"/>
        <v>22088628982.610001</v>
      </c>
      <c r="F14" s="33">
        <f t="shared" si="1"/>
        <v>7139247541.0399981</v>
      </c>
      <c r="G14" s="33">
        <f t="shared" si="1"/>
        <v>5278027194.6699991</v>
      </c>
      <c r="H14" s="34">
        <f t="shared" si="1"/>
        <v>14949381441.569996</v>
      </c>
    </row>
    <row r="15" spans="1:11" s="35" customFormat="1" ht="15">
      <c r="A15" s="45"/>
      <c r="B15" s="36" t="s">
        <v>14</v>
      </c>
      <c r="C15" s="37">
        <f t="shared" ref="C15:H15" si="2">C16+C99</f>
        <v>16338778358</v>
      </c>
      <c r="D15" s="37">
        <f t="shared" si="2"/>
        <v>5738769691.6100006</v>
      </c>
      <c r="E15" s="37">
        <f t="shared" si="2"/>
        <v>22077548049.610001</v>
      </c>
      <c r="F15" s="37">
        <f t="shared" si="2"/>
        <v>7136567799.5299978</v>
      </c>
      <c r="G15" s="37">
        <f t="shared" si="2"/>
        <v>5275347453.1599989</v>
      </c>
      <c r="H15" s="38">
        <f t="shared" si="2"/>
        <v>14940980250.079996</v>
      </c>
    </row>
    <row r="16" spans="1:11" s="35" customFormat="1" ht="15">
      <c r="A16" s="45"/>
      <c r="B16" s="39" t="s">
        <v>15</v>
      </c>
      <c r="C16" s="40">
        <f t="shared" ref="C16:H16" si="3">C17+C51+C98</f>
        <v>16338778358</v>
      </c>
      <c r="D16" s="40">
        <f t="shared" si="3"/>
        <v>5729362691.6100006</v>
      </c>
      <c r="E16" s="40">
        <f t="shared" si="3"/>
        <v>22068141049.610001</v>
      </c>
      <c r="F16" s="40">
        <f t="shared" si="3"/>
        <v>7127160799.5299978</v>
      </c>
      <c r="G16" s="40">
        <f t="shared" si="3"/>
        <v>5268747453.1599989</v>
      </c>
      <c r="H16" s="41">
        <f t="shared" si="3"/>
        <v>14940980250.079996</v>
      </c>
    </row>
    <row r="17" spans="1:8" s="35" customFormat="1" ht="15">
      <c r="A17" s="45"/>
      <c r="B17" s="42" t="s">
        <v>16</v>
      </c>
      <c r="C17" s="43">
        <f t="shared" ref="C17:H17" si="4">C18+SUM(C42:C44)</f>
        <v>10879376855</v>
      </c>
      <c r="D17" s="43">
        <f t="shared" si="4"/>
        <v>3388138730.9800029</v>
      </c>
      <c r="E17" s="43">
        <f t="shared" si="4"/>
        <v>14267515585.980003</v>
      </c>
      <c r="F17" s="43">
        <f t="shared" si="4"/>
        <v>5222652016.3499985</v>
      </c>
      <c r="G17" s="43">
        <f t="shared" si="4"/>
        <v>4095842394.0499992</v>
      </c>
      <c r="H17" s="44">
        <f t="shared" si="4"/>
        <v>9044863569.6299992</v>
      </c>
    </row>
    <row r="18" spans="1:8" s="49" customFormat="1" ht="15">
      <c r="A18" s="45"/>
      <c r="B18" s="46" t="s">
        <v>17</v>
      </c>
      <c r="C18" s="47">
        <f>SUM(C19:C36)+C41</f>
        <v>7950474037</v>
      </c>
      <c r="D18" s="47">
        <f t="shared" ref="D18:H18" si="5">SUM(D19:D36)+D41</f>
        <v>2629350730.9800029</v>
      </c>
      <c r="E18" s="47">
        <f t="shared" si="5"/>
        <v>10579824767.980003</v>
      </c>
      <c r="F18" s="47">
        <f t="shared" si="5"/>
        <v>3621035003.999999</v>
      </c>
      <c r="G18" s="47">
        <f t="shared" si="5"/>
        <v>3365850900.6999993</v>
      </c>
      <c r="H18" s="48">
        <f t="shared" si="5"/>
        <v>6958789763.9799986</v>
      </c>
    </row>
    <row r="19" spans="1:8" s="35" customFormat="1" ht="15">
      <c r="A19" s="75"/>
      <c r="B19" s="50" t="s">
        <v>18</v>
      </c>
      <c r="C19" s="51">
        <v>194861230</v>
      </c>
      <c r="D19" s="51">
        <f t="shared" ref="D19:D35" si="6">E19-C19</f>
        <v>0</v>
      </c>
      <c r="E19" s="51">
        <v>194861230.00000015</v>
      </c>
      <c r="F19" s="51">
        <v>18102194.780000009</v>
      </c>
      <c r="G19" s="51">
        <v>16249955.070000002</v>
      </c>
      <c r="H19" s="52">
        <v>176759035.22000027</v>
      </c>
    </row>
    <row r="20" spans="1:8">
      <c r="A20" s="75"/>
      <c r="B20" s="50" t="s">
        <v>19</v>
      </c>
      <c r="C20" s="51">
        <v>95958486</v>
      </c>
      <c r="D20" s="51">
        <f t="shared" si="6"/>
        <v>521248128.26999974</v>
      </c>
      <c r="E20" s="51">
        <v>617206614.26999974</v>
      </c>
      <c r="F20" s="51">
        <v>246121231.13999987</v>
      </c>
      <c r="G20" s="51">
        <v>243580276.73999992</v>
      </c>
      <c r="H20" s="52">
        <v>371085383.13000011</v>
      </c>
    </row>
    <row r="21" spans="1:8">
      <c r="A21" s="75"/>
      <c r="B21" s="50" t="s">
        <v>20</v>
      </c>
      <c r="C21" s="51">
        <v>225430014</v>
      </c>
      <c r="D21" s="51">
        <f t="shared" si="6"/>
        <v>6448845.1199996471</v>
      </c>
      <c r="E21" s="51">
        <v>231878859.11999965</v>
      </c>
      <c r="F21" s="51">
        <v>34622251.009999998</v>
      </c>
      <c r="G21" s="51">
        <v>32594726.940000035</v>
      </c>
      <c r="H21" s="52">
        <v>197256608.11000037</v>
      </c>
    </row>
    <row r="22" spans="1:8">
      <c r="A22" s="75"/>
      <c r="B22" s="50" t="s">
        <v>21</v>
      </c>
      <c r="C22" s="51">
        <v>18057326</v>
      </c>
      <c r="D22" s="51">
        <f t="shared" si="6"/>
        <v>10200000</v>
      </c>
      <c r="E22" s="51">
        <v>28257326</v>
      </c>
      <c r="F22" s="51">
        <v>2853363.810000001</v>
      </c>
      <c r="G22" s="51">
        <v>2819381.5700000008</v>
      </c>
      <c r="H22" s="52">
        <v>25403962.189999986</v>
      </c>
    </row>
    <row r="23" spans="1:8">
      <c r="A23" s="75"/>
      <c r="B23" s="50" t="s">
        <v>22</v>
      </c>
      <c r="C23" s="51">
        <v>1021836192</v>
      </c>
      <c r="D23" s="51">
        <f t="shared" si="6"/>
        <v>25432730.920002103</v>
      </c>
      <c r="E23" s="51">
        <v>1047268922.9200021</v>
      </c>
      <c r="F23" s="51">
        <v>159149989.0199995</v>
      </c>
      <c r="G23" s="51">
        <v>146441967.9499996</v>
      </c>
      <c r="H23" s="52">
        <v>888118933.899997</v>
      </c>
    </row>
    <row r="24" spans="1:8">
      <c r="A24" s="75"/>
      <c r="B24" s="50" t="s">
        <v>23</v>
      </c>
      <c r="C24" s="51">
        <v>84783841</v>
      </c>
      <c r="D24" s="51">
        <f t="shared" si="6"/>
        <v>0</v>
      </c>
      <c r="E24" s="51">
        <v>84783841.00000003</v>
      </c>
      <c r="F24" s="51">
        <v>14041312.300000012</v>
      </c>
      <c r="G24" s="51">
        <v>13650361.37000001</v>
      </c>
      <c r="H24" s="52">
        <v>70742528.700000077</v>
      </c>
    </row>
    <row r="25" spans="1:8">
      <c r="A25" s="75"/>
      <c r="B25" s="50" t="s">
        <v>24</v>
      </c>
      <c r="C25" s="51">
        <v>53264368</v>
      </c>
      <c r="D25" s="51">
        <f t="shared" si="6"/>
        <v>970679.88000004739</v>
      </c>
      <c r="E25" s="51">
        <v>54235047.880000047</v>
      </c>
      <c r="F25" s="51">
        <v>8943133.7899999991</v>
      </c>
      <c r="G25" s="51">
        <v>8557393.9400000032</v>
      </c>
      <c r="H25" s="52">
        <v>45291914.090000011</v>
      </c>
    </row>
    <row r="26" spans="1:8">
      <c r="A26" s="75"/>
      <c r="B26" s="50" t="s">
        <v>25</v>
      </c>
      <c r="C26" s="51">
        <v>403018405</v>
      </c>
      <c r="D26" s="51">
        <f t="shared" si="6"/>
        <v>48389000.00000006</v>
      </c>
      <c r="E26" s="51">
        <v>451407405.00000006</v>
      </c>
      <c r="F26" s="51">
        <v>72437792.809999987</v>
      </c>
      <c r="G26" s="51">
        <v>37086053.649999991</v>
      </c>
      <c r="H26" s="52">
        <v>378969612.19</v>
      </c>
    </row>
    <row r="27" spans="1:8">
      <c r="A27" s="76"/>
      <c r="B27" s="50" t="s">
        <v>26</v>
      </c>
      <c r="C27" s="51">
        <v>73059813</v>
      </c>
      <c r="D27" s="51">
        <f t="shared" si="6"/>
        <v>4199715.9000000358</v>
      </c>
      <c r="E27" s="51">
        <v>77259528.900000036</v>
      </c>
      <c r="F27" s="51">
        <v>13266505.209999997</v>
      </c>
      <c r="G27" s="51">
        <v>10630183.879999997</v>
      </c>
      <c r="H27" s="52">
        <v>63993023.690000042</v>
      </c>
    </row>
    <row r="28" spans="1:8" s="53" customFormat="1">
      <c r="A28" s="75"/>
      <c r="B28" s="50" t="s">
        <v>27</v>
      </c>
      <c r="C28" s="51">
        <v>0</v>
      </c>
      <c r="D28" s="51">
        <f t="shared" si="6"/>
        <v>0</v>
      </c>
      <c r="E28" s="51">
        <v>0</v>
      </c>
      <c r="F28" s="51">
        <v>0</v>
      </c>
      <c r="G28" s="51">
        <v>0</v>
      </c>
      <c r="H28" s="52">
        <v>0</v>
      </c>
    </row>
    <row r="29" spans="1:8">
      <c r="A29" s="75"/>
      <c r="B29" s="50" t="s">
        <v>28</v>
      </c>
      <c r="C29" s="51">
        <v>180372663</v>
      </c>
      <c r="D29" s="51">
        <f t="shared" si="6"/>
        <v>0</v>
      </c>
      <c r="E29" s="51">
        <v>180372663.00000012</v>
      </c>
      <c r="F29" s="51">
        <v>30509410.440000031</v>
      </c>
      <c r="G29" s="51">
        <v>26961755.910000037</v>
      </c>
      <c r="H29" s="52">
        <v>149863252.56000018</v>
      </c>
    </row>
    <row r="30" spans="1:8">
      <c r="A30" s="75"/>
      <c r="B30" s="50" t="s">
        <v>29</v>
      </c>
      <c r="C30" s="51">
        <v>85035062</v>
      </c>
      <c r="D30" s="51">
        <f t="shared" si="6"/>
        <v>0</v>
      </c>
      <c r="E30" s="51">
        <v>85035062</v>
      </c>
      <c r="F30" s="51">
        <v>3312552.44</v>
      </c>
      <c r="G30" s="51">
        <v>3240003.3300000005</v>
      </c>
      <c r="H30" s="52">
        <v>81722509.560000017</v>
      </c>
    </row>
    <row r="31" spans="1:8">
      <c r="A31" s="75"/>
      <c r="B31" s="50" t="s">
        <v>30</v>
      </c>
      <c r="C31" s="51">
        <v>191722933</v>
      </c>
      <c r="D31" s="51">
        <f t="shared" si="6"/>
        <v>23300000.00000006</v>
      </c>
      <c r="E31" s="51">
        <v>215022933.00000006</v>
      </c>
      <c r="F31" s="51">
        <v>83193513.47999981</v>
      </c>
      <c r="G31" s="51">
        <v>81743401.549999803</v>
      </c>
      <c r="H31" s="52">
        <v>131829419.5200002</v>
      </c>
    </row>
    <row r="32" spans="1:8">
      <c r="A32" s="75"/>
      <c r="B32" s="50" t="s">
        <v>31</v>
      </c>
      <c r="C32" s="51">
        <v>2182661807</v>
      </c>
      <c r="D32" s="51">
        <f t="shared" si="6"/>
        <v>8953170.2700004578</v>
      </c>
      <c r="E32" s="51">
        <v>2191614977.2700005</v>
      </c>
      <c r="F32" s="51">
        <v>393651263.42000002</v>
      </c>
      <c r="G32" s="51">
        <v>236103538.04999998</v>
      </c>
      <c r="H32" s="52">
        <v>1797963713.8500013</v>
      </c>
    </row>
    <row r="33" spans="1:8">
      <c r="A33" s="75"/>
      <c r="B33" s="50" t="s">
        <v>32</v>
      </c>
      <c r="C33" s="51">
        <v>129829927</v>
      </c>
      <c r="D33" s="51">
        <f t="shared" si="6"/>
        <v>7500004.0000000596</v>
      </c>
      <c r="E33" s="51">
        <v>137329931.00000006</v>
      </c>
      <c r="F33" s="51">
        <v>18344525.400000013</v>
      </c>
      <c r="G33" s="51">
        <v>15840523.740000017</v>
      </c>
      <c r="H33" s="52">
        <v>118985405.60000016</v>
      </c>
    </row>
    <row r="34" spans="1:8">
      <c r="A34" s="75"/>
      <c r="B34" s="50" t="s">
        <v>33</v>
      </c>
      <c r="C34" s="51">
        <v>203142421</v>
      </c>
      <c r="D34" s="51">
        <f t="shared" si="6"/>
        <v>0</v>
      </c>
      <c r="E34" s="51">
        <v>203142421.00000018</v>
      </c>
      <c r="F34" s="51">
        <v>40625424.579999998</v>
      </c>
      <c r="G34" s="51">
        <v>11208258.100000001</v>
      </c>
      <c r="H34" s="52">
        <v>162516996.42000026</v>
      </c>
    </row>
    <row r="35" spans="1:8">
      <c r="A35" s="77"/>
      <c r="B35" s="50" t="s">
        <v>34</v>
      </c>
      <c r="C35" s="51">
        <v>100637416</v>
      </c>
      <c r="D35" s="51">
        <f t="shared" si="6"/>
        <v>1.4901161193847656E-7</v>
      </c>
      <c r="E35" s="51">
        <v>100637416.00000015</v>
      </c>
      <c r="F35" s="51">
        <v>15295494.349999992</v>
      </c>
      <c r="G35" s="51">
        <v>12578072.889999993</v>
      </c>
      <c r="H35" s="52">
        <v>85341921.650000095</v>
      </c>
    </row>
    <row r="36" spans="1:8" s="35" customFormat="1" ht="15">
      <c r="A36" s="45"/>
      <c r="B36" s="50" t="s">
        <v>35</v>
      </c>
      <c r="C36" s="47">
        <f>SUM(C37:C40)</f>
        <v>190688739</v>
      </c>
      <c r="D36" s="47">
        <f t="shared" ref="D36:H36" si="7">SUM(D37:D40)</f>
        <v>43569799.879999995</v>
      </c>
      <c r="E36" s="47">
        <f t="shared" si="7"/>
        <v>234258538.88</v>
      </c>
      <c r="F36" s="47">
        <f t="shared" si="7"/>
        <v>10860247.689999999</v>
      </c>
      <c r="G36" s="47">
        <f t="shared" si="7"/>
        <v>10860247.689999999</v>
      </c>
      <c r="H36" s="48">
        <f t="shared" si="7"/>
        <v>223398291.19</v>
      </c>
    </row>
    <row r="37" spans="1:8">
      <c r="A37" s="75"/>
      <c r="B37" s="54" t="s">
        <v>36</v>
      </c>
      <c r="C37" s="55">
        <v>0</v>
      </c>
      <c r="D37" s="55">
        <f t="shared" ref="D37:D50" si="8">E37-C37</f>
        <v>0</v>
      </c>
      <c r="E37" s="55">
        <v>0</v>
      </c>
      <c r="F37" s="55">
        <v>0</v>
      </c>
      <c r="G37" s="55">
        <v>0</v>
      </c>
      <c r="H37" s="56">
        <v>0</v>
      </c>
    </row>
    <row r="38" spans="1:8">
      <c r="A38" s="75"/>
      <c r="B38" s="54" t="s">
        <v>37</v>
      </c>
      <c r="C38" s="55">
        <v>0</v>
      </c>
      <c r="D38" s="55">
        <f t="shared" si="8"/>
        <v>2008000</v>
      </c>
      <c r="E38" s="55">
        <v>2008000</v>
      </c>
      <c r="F38" s="55">
        <v>0</v>
      </c>
      <c r="G38" s="55">
        <v>0</v>
      </c>
      <c r="H38" s="56">
        <v>2008000</v>
      </c>
    </row>
    <row r="39" spans="1:8">
      <c r="A39" s="75"/>
      <c r="B39" s="54" t="s">
        <v>38</v>
      </c>
      <c r="C39" s="55">
        <v>0</v>
      </c>
      <c r="D39" s="55">
        <f t="shared" si="8"/>
        <v>0</v>
      </c>
      <c r="E39" s="55">
        <v>0</v>
      </c>
      <c r="F39" s="55">
        <v>0</v>
      </c>
      <c r="G39" s="55">
        <v>0</v>
      </c>
      <c r="H39" s="56">
        <v>0</v>
      </c>
    </row>
    <row r="40" spans="1:8">
      <c r="A40" s="75"/>
      <c r="B40" s="54" t="s">
        <v>39</v>
      </c>
      <c r="C40" s="55">
        <v>190688739</v>
      </c>
      <c r="D40" s="55">
        <f t="shared" si="8"/>
        <v>41561799.879999995</v>
      </c>
      <c r="E40" s="55">
        <v>232250538.88</v>
      </c>
      <c r="F40" s="55">
        <v>10860247.689999999</v>
      </c>
      <c r="G40" s="55">
        <v>10860247.689999999</v>
      </c>
      <c r="H40" s="56">
        <v>221390291.19</v>
      </c>
    </row>
    <row r="41" spans="1:8">
      <c r="A41" s="75"/>
      <c r="B41" s="50" t="s">
        <v>40</v>
      </c>
      <c r="C41" s="47">
        <v>2516113394</v>
      </c>
      <c r="D41" s="47">
        <f t="shared" si="8"/>
        <v>1929138656.7400007</v>
      </c>
      <c r="E41" s="47">
        <v>4445252050.7400007</v>
      </c>
      <c r="F41" s="47">
        <v>2455704798.3299999</v>
      </c>
      <c r="G41" s="47">
        <v>2455704798.3299999</v>
      </c>
      <c r="H41" s="48">
        <v>1989547252.4099998</v>
      </c>
    </row>
    <row r="42" spans="1:8" s="57" customFormat="1">
      <c r="A42" s="45"/>
      <c r="B42" s="46" t="s">
        <v>41</v>
      </c>
      <c r="C42" s="47">
        <v>690506829</v>
      </c>
      <c r="D42" s="47">
        <f t="shared" si="8"/>
        <v>756700000</v>
      </c>
      <c r="E42" s="47">
        <v>1447206829</v>
      </c>
      <c r="F42" s="47">
        <v>941906081</v>
      </c>
      <c r="G42" s="47">
        <v>170752256</v>
      </c>
      <c r="H42" s="48">
        <v>505300748</v>
      </c>
    </row>
    <row r="43" spans="1:8" s="49" customFormat="1" ht="15">
      <c r="A43" s="45"/>
      <c r="B43" s="46" t="s">
        <v>42</v>
      </c>
      <c r="C43" s="47">
        <v>712982034</v>
      </c>
      <c r="D43" s="47">
        <f t="shared" si="8"/>
        <v>0</v>
      </c>
      <c r="E43" s="47">
        <v>712982034</v>
      </c>
      <c r="F43" s="47">
        <v>146676876</v>
      </c>
      <c r="G43" s="47">
        <v>146676876</v>
      </c>
      <c r="H43" s="48">
        <v>566305158</v>
      </c>
    </row>
    <row r="44" spans="1:8" s="49" customFormat="1" ht="15">
      <c r="A44" s="45"/>
      <c r="B44" s="46" t="s">
        <v>43</v>
      </c>
      <c r="C44" s="47">
        <f>SUM(C45:C50)</f>
        <v>1525413955</v>
      </c>
      <c r="D44" s="47">
        <f t="shared" ref="D44:H44" si="9">SUM(D45:D50)</f>
        <v>2088000</v>
      </c>
      <c r="E44" s="47">
        <f t="shared" si="9"/>
        <v>1527501955</v>
      </c>
      <c r="F44" s="47">
        <f t="shared" si="9"/>
        <v>513034055.34999996</v>
      </c>
      <c r="G44" s="47">
        <f t="shared" si="9"/>
        <v>412562361.34999996</v>
      </c>
      <c r="H44" s="48">
        <f t="shared" si="9"/>
        <v>1014467899.65</v>
      </c>
    </row>
    <row r="45" spans="1:8">
      <c r="A45" s="75"/>
      <c r="B45" s="50" t="s">
        <v>44</v>
      </c>
      <c r="C45" s="51">
        <v>408522319</v>
      </c>
      <c r="D45" s="51">
        <f t="shared" si="8"/>
        <v>0</v>
      </c>
      <c r="E45" s="51">
        <v>408522319</v>
      </c>
      <c r="F45" s="51">
        <v>231818696</v>
      </c>
      <c r="G45" s="51">
        <v>159247243</v>
      </c>
      <c r="H45" s="52">
        <v>176703623</v>
      </c>
    </row>
    <row r="46" spans="1:8">
      <c r="A46" s="75"/>
      <c r="B46" s="50" t="s">
        <v>45</v>
      </c>
      <c r="C46" s="51">
        <v>64261941</v>
      </c>
      <c r="D46" s="51">
        <f t="shared" si="8"/>
        <v>0</v>
      </c>
      <c r="E46" s="51">
        <v>64261941</v>
      </c>
      <c r="F46" s="51">
        <v>13800850.17</v>
      </c>
      <c r="G46" s="51">
        <v>12056605.17</v>
      </c>
      <c r="H46" s="52">
        <v>50461090.829999998</v>
      </c>
    </row>
    <row r="47" spans="1:8">
      <c r="A47" s="75"/>
      <c r="B47" s="50" t="s">
        <v>46</v>
      </c>
      <c r="C47" s="51">
        <v>43542367</v>
      </c>
      <c r="D47" s="51">
        <f t="shared" si="8"/>
        <v>0</v>
      </c>
      <c r="E47" s="51">
        <v>43542367</v>
      </c>
      <c r="F47" s="51">
        <v>10095017</v>
      </c>
      <c r="G47" s="51">
        <v>9393968</v>
      </c>
      <c r="H47" s="52">
        <v>33447350</v>
      </c>
    </row>
    <row r="48" spans="1:8" ht="25.5">
      <c r="A48" s="75"/>
      <c r="B48" s="50" t="s">
        <v>47</v>
      </c>
      <c r="C48" s="51">
        <v>48954752</v>
      </c>
      <c r="D48" s="51">
        <f t="shared" si="8"/>
        <v>0</v>
      </c>
      <c r="E48" s="51">
        <v>48954752</v>
      </c>
      <c r="F48" s="51">
        <v>8856767</v>
      </c>
      <c r="G48" s="51">
        <v>7378628</v>
      </c>
      <c r="H48" s="52">
        <v>40097985</v>
      </c>
    </row>
    <row r="49" spans="1:8">
      <c r="A49" s="75"/>
      <c r="B49" s="50" t="s">
        <v>48</v>
      </c>
      <c r="C49" s="51">
        <v>890165135</v>
      </c>
      <c r="D49" s="51">
        <f t="shared" si="8"/>
        <v>2088000</v>
      </c>
      <c r="E49" s="51">
        <v>892253135</v>
      </c>
      <c r="F49" s="51">
        <v>230587026</v>
      </c>
      <c r="G49" s="51">
        <v>211730865</v>
      </c>
      <c r="H49" s="52">
        <v>661666109</v>
      </c>
    </row>
    <row r="50" spans="1:8">
      <c r="A50" s="78"/>
      <c r="B50" s="50" t="s">
        <v>49</v>
      </c>
      <c r="C50" s="51">
        <v>69967441</v>
      </c>
      <c r="D50" s="51">
        <f t="shared" si="8"/>
        <v>0</v>
      </c>
      <c r="E50" s="51">
        <v>69967441</v>
      </c>
      <c r="F50" s="51">
        <v>17875699.18</v>
      </c>
      <c r="G50" s="51">
        <v>12755052.18</v>
      </c>
      <c r="H50" s="52">
        <v>52091741.82</v>
      </c>
    </row>
    <row r="51" spans="1:8" s="35" customFormat="1" ht="26.25">
      <c r="A51" s="45"/>
      <c r="B51" s="42" t="s">
        <v>50</v>
      </c>
      <c r="C51" s="43">
        <f t="shared" ref="C51:H51" si="10">C52+C82+C72+C74+C91+C85+C77+C95</f>
        <v>5459401503</v>
      </c>
      <c r="D51" s="43">
        <f t="shared" si="10"/>
        <v>2341223960.6299977</v>
      </c>
      <c r="E51" s="43">
        <f t="shared" si="10"/>
        <v>7800625463.6299973</v>
      </c>
      <c r="F51" s="43">
        <f t="shared" si="10"/>
        <v>1904508783.1799996</v>
      </c>
      <c r="G51" s="43">
        <f t="shared" si="10"/>
        <v>1172905059.1099997</v>
      </c>
      <c r="H51" s="43">
        <f t="shared" si="10"/>
        <v>5896116680.4499969</v>
      </c>
    </row>
    <row r="52" spans="1:8" s="49" customFormat="1" ht="15">
      <c r="A52" s="45"/>
      <c r="B52" s="46" t="s">
        <v>51</v>
      </c>
      <c r="C52" s="47">
        <f>SUM(C53:C71)</f>
        <v>2262514635</v>
      </c>
      <c r="D52" s="47">
        <f t="shared" ref="D52:H52" si="11">SUM(D53:D71)</f>
        <v>188111007.12</v>
      </c>
      <c r="E52" s="47">
        <f t="shared" si="11"/>
        <v>2450625642.1199999</v>
      </c>
      <c r="F52" s="47">
        <f t="shared" si="11"/>
        <v>593846413.99000013</v>
      </c>
      <c r="G52" s="47">
        <f t="shared" si="11"/>
        <v>480386734.60999995</v>
      </c>
      <c r="H52" s="48">
        <f t="shared" si="11"/>
        <v>1856779228.1300001</v>
      </c>
    </row>
    <row r="53" spans="1:8" s="53" customFormat="1">
      <c r="A53" s="75"/>
      <c r="B53" s="50" t="s">
        <v>52</v>
      </c>
      <c r="C53" s="51">
        <v>520205244</v>
      </c>
      <c r="D53" s="51">
        <f t="shared" ref="D53:D71" si="12">E53-C53</f>
        <v>14999999.99999994</v>
      </c>
      <c r="E53" s="51">
        <v>535205243.99999994</v>
      </c>
      <c r="F53" s="51">
        <v>135478958.26999998</v>
      </c>
      <c r="G53" s="51">
        <v>121478958.27</v>
      </c>
      <c r="H53" s="52">
        <v>399726285.73000002</v>
      </c>
    </row>
    <row r="54" spans="1:8">
      <c r="A54" s="75"/>
      <c r="B54" s="50" t="s">
        <v>53</v>
      </c>
      <c r="C54" s="51">
        <v>455696038</v>
      </c>
      <c r="D54" s="51">
        <f t="shared" si="12"/>
        <v>10100938.5</v>
      </c>
      <c r="E54" s="51">
        <v>465796976.5</v>
      </c>
      <c r="F54" s="51">
        <v>90203389.50999999</v>
      </c>
      <c r="G54" s="51">
        <v>80102451.00999999</v>
      </c>
      <c r="H54" s="52">
        <v>375593586.98999995</v>
      </c>
    </row>
    <row r="55" spans="1:8" s="49" customFormat="1" ht="26.25">
      <c r="A55" s="75"/>
      <c r="B55" s="50" t="s">
        <v>54</v>
      </c>
      <c r="C55" s="51">
        <v>49770454</v>
      </c>
      <c r="D55" s="51">
        <f t="shared" si="12"/>
        <v>0</v>
      </c>
      <c r="E55" s="51">
        <v>49770454</v>
      </c>
      <c r="F55" s="51">
        <v>8631588</v>
      </c>
      <c r="G55" s="51">
        <v>8484906</v>
      </c>
      <c r="H55" s="52">
        <v>41138866</v>
      </c>
    </row>
    <row r="56" spans="1:8" ht="25.5">
      <c r="A56" s="75"/>
      <c r="B56" s="50" t="s">
        <v>55</v>
      </c>
      <c r="C56" s="51">
        <v>166542959</v>
      </c>
      <c r="D56" s="51">
        <f t="shared" si="12"/>
        <v>0</v>
      </c>
      <c r="E56" s="51">
        <v>166542958.99999994</v>
      </c>
      <c r="F56" s="51">
        <v>34165293.859999999</v>
      </c>
      <c r="G56" s="51">
        <v>33920985.859999999</v>
      </c>
      <c r="H56" s="52">
        <v>132377665.13999999</v>
      </c>
    </row>
    <row r="57" spans="1:8" ht="25.5">
      <c r="A57" s="75"/>
      <c r="B57" s="50" t="s">
        <v>56</v>
      </c>
      <c r="C57" s="51">
        <v>170879493</v>
      </c>
      <c r="D57" s="51">
        <f t="shared" si="12"/>
        <v>4328352</v>
      </c>
      <c r="E57" s="51">
        <v>175207845</v>
      </c>
      <c r="F57" s="51">
        <v>49186243</v>
      </c>
      <c r="G57" s="51">
        <v>49186243</v>
      </c>
      <c r="H57" s="52">
        <v>126021602</v>
      </c>
    </row>
    <row r="58" spans="1:8" s="49" customFormat="1" ht="26.25">
      <c r="A58" s="75"/>
      <c r="B58" s="50" t="s">
        <v>57</v>
      </c>
      <c r="C58" s="51">
        <v>41343048</v>
      </c>
      <c r="D58" s="51">
        <f t="shared" si="12"/>
        <v>-139571.00000000745</v>
      </c>
      <c r="E58" s="51">
        <v>41203476.999999993</v>
      </c>
      <c r="F58" s="51">
        <v>8739512.7400000002</v>
      </c>
      <c r="G58" s="51">
        <v>8656412.7400000002</v>
      </c>
      <c r="H58" s="52">
        <v>32463964.260000002</v>
      </c>
    </row>
    <row r="59" spans="1:8">
      <c r="A59" s="75"/>
      <c r="B59" s="50" t="s">
        <v>58</v>
      </c>
      <c r="C59" s="51">
        <v>18237893</v>
      </c>
      <c r="D59" s="51">
        <f t="shared" si="12"/>
        <v>0</v>
      </c>
      <c r="E59" s="51">
        <v>18237893.000000007</v>
      </c>
      <c r="F59" s="51">
        <v>3499839.56</v>
      </c>
      <c r="G59" s="51">
        <v>3397034</v>
      </c>
      <c r="H59" s="52">
        <v>14738053.439999999</v>
      </c>
    </row>
    <row r="60" spans="1:8">
      <c r="A60" s="75"/>
      <c r="B60" s="50" t="s">
        <v>59</v>
      </c>
      <c r="C60" s="51">
        <v>43980443</v>
      </c>
      <c r="D60" s="51">
        <f t="shared" si="12"/>
        <v>0</v>
      </c>
      <c r="E60" s="51">
        <v>43980442.999999985</v>
      </c>
      <c r="F60" s="51">
        <v>8989970.8999999985</v>
      </c>
      <c r="G60" s="51">
        <v>8444666.9000000004</v>
      </c>
      <c r="H60" s="52">
        <v>34990472.099999994</v>
      </c>
    </row>
    <row r="61" spans="1:8">
      <c r="A61" s="75"/>
      <c r="B61" s="50" t="s">
        <v>60</v>
      </c>
      <c r="C61" s="51">
        <v>55925556</v>
      </c>
      <c r="D61" s="51">
        <f t="shared" si="12"/>
        <v>949570</v>
      </c>
      <c r="E61" s="51">
        <v>56875126</v>
      </c>
      <c r="F61" s="51">
        <v>12643524.410000002</v>
      </c>
      <c r="G61" s="51">
        <v>11882723.410000002</v>
      </c>
      <c r="H61" s="52">
        <v>44231601.590000011</v>
      </c>
    </row>
    <row r="62" spans="1:8">
      <c r="A62" s="76"/>
      <c r="B62" s="50" t="s">
        <v>61</v>
      </c>
      <c r="C62" s="51">
        <v>25667353</v>
      </c>
      <c r="D62" s="51">
        <f t="shared" si="12"/>
        <v>0</v>
      </c>
      <c r="E62" s="51">
        <v>25667353</v>
      </c>
      <c r="F62" s="51">
        <v>6068085</v>
      </c>
      <c r="G62" s="51">
        <v>4251768</v>
      </c>
      <c r="H62" s="52">
        <v>19599268</v>
      </c>
    </row>
    <row r="63" spans="1:8">
      <c r="A63" s="75"/>
      <c r="B63" s="50" t="s">
        <v>62</v>
      </c>
      <c r="C63" s="51">
        <v>248106051</v>
      </c>
      <c r="D63" s="51">
        <f t="shared" si="12"/>
        <v>0</v>
      </c>
      <c r="E63" s="51">
        <v>248106051</v>
      </c>
      <c r="F63" s="51">
        <v>52716090.030000009</v>
      </c>
      <c r="G63" s="51">
        <v>44470353.359999999</v>
      </c>
      <c r="H63" s="52">
        <v>195389960.97</v>
      </c>
    </row>
    <row r="64" spans="1:8">
      <c r="A64" s="75"/>
      <c r="B64" s="50" t="s">
        <v>63</v>
      </c>
      <c r="C64" s="51">
        <v>68697473</v>
      </c>
      <c r="D64" s="51">
        <f t="shared" si="12"/>
        <v>0</v>
      </c>
      <c r="E64" s="51">
        <v>68697473</v>
      </c>
      <c r="F64" s="51">
        <v>22647573.259999994</v>
      </c>
      <c r="G64" s="51">
        <v>22647573.259999994</v>
      </c>
      <c r="H64" s="52">
        <v>46049899.739999995</v>
      </c>
    </row>
    <row r="65" spans="1:8">
      <c r="A65" s="77"/>
      <c r="B65" s="50" t="s">
        <v>64</v>
      </c>
      <c r="C65" s="51">
        <v>261804550</v>
      </c>
      <c r="D65" s="51">
        <f t="shared" si="12"/>
        <v>138915524.62000006</v>
      </c>
      <c r="E65" s="51">
        <v>400720074.62000006</v>
      </c>
      <c r="F65" s="51">
        <v>127724093.26000002</v>
      </c>
      <c r="G65" s="51">
        <v>58093316.529999994</v>
      </c>
      <c r="H65" s="52">
        <v>272995981.36000001</v>
      </c>
    </row>
    <row r="66" spans="1:8" ht="25.5">
      <c r="A66" s="75"/>
      <c r="B66" s="58" t="s">
        <v>65</v>
      </c>
      <c r="C66" s="51">
        <v>42840763</v>
      </c>
      <c r="D66" s="51">
        <f t="shared" si="12"/>
        <v>11000000.000000007</v>
      </c>
      <c r="E66" s="51">
        <v>53840763.000000007</v>
      </c>
      <c r="F66" s="51">
        <v>7688091.8300000038</v>
      </c>
      <c r="G66" s="51">
        <v>7265893.0900000036</v>
      </c>
      <c r="H66" s="52">
        <v>46152671.169999994</v>
      </c>
    </row>
    <row r="67" spans="1:8">
      <c r="A67" s="75"/>
      <c r="B67" s="50" t="s">
        <v>66</v>
      </c>
      <c r="C67" s="51">
        <v>33306163</v>
      </c>
      <c r="D67" s="51">
        <f t="shared" si="12"/>
        <v>0</v>
      </c>
      <c r="E67" s="51">
        <v>33306163</v>
      </c>
      <c r="F67" s="51">
        <v>5997450.1100000013</v>
      </c>
      <c r="G67" s="51">
        <v>5810692.9300000016</v>
      </c>
      <c r="H67" s="52">
        <v>27308712.890000001</v>
      </c>
    </row>
    <row r="68" spans="1:8">
      <c r="A68" s="77"/>
      <c r="B68" s="50" t="s">
        <v>67</v>
      </c>
      <c r="C68" s="51">
        <v>21937694</v>
      </c>
      <c r="D68" s="51">
        <f t="shared" si="12"/>
        <v>0</v>
      </c>
      <c r="E68" s="51">
        <v>21937694.000000004</v>
      </c>
      <c r="F68" s="51">
        <v>5391252.4399999995</v>
      </c>
      <c r="G68" s="51">
        <v>5391252.4399999995</v>
      </c>
      <c r="H68" s="52">
        <v>16546441.560000001</v>
      </c>
    </row>
    <row r="69" spans="1:8">
      <c r="A69" s="77"/>
      <c r="B69" s="58" t="s">
        <v>68</v>
      </c>
      <c r="C69" s="51">
        <v>13628486</v>
      </c>
      <c r="D69" s="51">
        <f t="shared" si="12"/>
        <v>1137170</v>
      </c>
      <c r="E69" s="51">
        <v>14765656</v>
      </c>
      <c r="F69" s="51">
        <v>2705156.0000000005</v>
      </c>
      <c r="G69" s="51">
        <v>2705156.0000000005</v>
      </c>
      <c r="H69" s="52">
        <v>12060500</v>
      </c>
    </row>
    <row r="70" spans="1:8">
      <c r="A70" s="77"/>
      <c r="B70" s="58" t="s">
        <v>69</v>
      </c>
      <c r="C70" s="51">
        <v>15285577</v>
      </c>
      <c r="D70" s="51">
        <f t="shared" si="12"/>
        <v>0</v>
      </c>
      <c r="E70" s="51">
        <v>15285577.000000002</v>
      </c>
      <c r="F70" s="51">
        <v>2628417.3799999994</v>
      </c>
      <c r="G70" s="51">
        <v>2526455.38</v>
      </c>
      <c r="H70" s="52">
        <v>12657159.619999999</v>
      </c>
    </row>
    <row r="71" spans="1:8">
      <c r="A71" s="77"/>
      <c r="B71" s="58" t="s">
        <v>70</v>
      </c>
      <c r="C71" s="51">
        <v>8659397</v>
      </c>
      <c r="D71" s="51">
        <f t="shared" si="12"/>
        <v>6819022.9999999981</v>
      </c>
      <c r="E71" s="51">
        <v>15478419.999999998</v>
      </c>
      <c r="F71" s="51">
        <v>8741884.4299999997</v>
      </c>
      <c r="G71" s="51">
        <v>1669892.4300000004</v>
      </c>
      <c r="H71" s="52">
        <v>6736535.5699999994</v>
      </c>
    </row>
    <row r="72" spans="1:8">
      <c r="A72" s="45"/>
      <c r="B72" s="46" t="s">
        <v>71</v>
      </c>
      <c r="C72" s="47">
        <f t="shared" ref="C72:H72" si="13">SUM(C73:C73)</f>
        <v>1701101052</v>
      </c>
      <c r="D72" s="47">
        <f t="shared" si="13"/>
        <v>2023108951.0299978</v>
      </c>
      <c r="E72" s="47">
        <f t="shared" si="13"/>
        <v>3724210003.0299978</v>
      </c>
      <c r="F72" s="47">
        <f t="shared" si="13"/>
        <v>1047565757.5399998</v>
      </c>
      <c r="G72" s="47">
        <f t="shared" si="13"/>
        <v>472412494.56999975</v>
      </c>
      <c r="H72" s="48">
        <f t="shared" si="13"/>
        <v>2676644245.4899979</v>
      </c>
    </row>
    <row r="73" spans="1:8" s="53" customFormat="1">
      <c r="A73" s="75"/>
      <c r="B73" s="50" t="s">
        <v>72</v>
      </c>
      <c r="C73" s="51">
        <v>1701101052</v>
      </c>
      <c r="D73" s="51">
        <f t="shared" ref="D73" si="14">E73-C73</f>
        <v>2023108951.0299978</v>
      </c>
      <c r="E73" s="51">
        <v>3724210003.0299978</v>
      </c>
      <c r="F73" s="51">
        <v>1047565757.5399998</v>
      </c>
      <c r="G73" s="51">
        <v>472412494.56999975</v>
      </c>
      <c r="H73" s="52">
        <v>2676644245.4899979</v>
      </c>
    </row>
    <row r="74" spans="1:8">
      <c r="A74" s="45"/>
      <c r="B74" s="46" t="s">
        <v>73</v>
      </c>
      <c r="C74" s="47">
        <f t="shared" ref="C74:H74" si="15">SUM(C75:C76)</f>
        <v>127799365</v>
      </c>
      <c r="D74" s="47">
        <f t="shared" si="15"/>
        <v>19252800</v>
      </c>
      <c r="E74" s="47">
        <f t="shared" si="15"/>
        <v>147052165</v>
      </c>
      <c r="F74" s="47">
        <f t="shared" si="15"/>
        <v>33331079.100000009</v>
      </c>
      <c r="G74" s="47">
        <f t="shared" si="15"/>
        <v>21320413.100000016</v>
      </c>
      <c r="H74" s="48">
        <f t="shared" si="15"/>
        <v>113721085.90000004</v>
      </c>
    </row>
    <row r="75" spans="1:8">
      <c r="A75" s="75"/>
      <c r="B75" s="50" t="s">
        <v>74</v>
      </c>
      <c r="C75" s="51">
        <v>94384804</v>
      </c>
      <c r="D75" s="51">
        <f t="shared" ref="D75:D76" si="16">E75-C75</f>
        <v>19252800</v>
      </c>
      <c r="E75" s="51">
        <v>113637604</v>
      </c>
      <c r="F75" s="51">
        <v>21811656.040000007</v>
      </c>
      <c r="G75" s="51">
        <v>16959204.040000014</v>
      </c>
      <c r="H75" s="52">
        <v>91825947.960000023</v>
      </c>
    </row>
    <row r="76" spans="1:8" ht="25.5">
      <c r="A76" s="75"/>
      <c r="B76" s="59" t="s">
        <v>75</v>
      </c>
      <c r="C76" s="51">
        <v>33414561</v>
      </c>
      <c r="D76" s="51">
        <f t="shared" si="16"/>
        <v>0</v>
      </c>
      <c r="E76" s="51">
        <v>33414561</v>
      </c>
      <c r="F76" s="51">
        <v>11519423.060000001</v>
      </c>
      <c r="G76" s="51">
        <v>4361209.0600000005</v>
      </c>
      <c r="H76" s="52">
        <v>21895137.940000005</v>
      </c>
    </row>
    <row r="77" spans="1:8">
      <c r="A77" s="45"/>
      <c r="B77" s="46" t="s">
        <v>76</v>
      </c>
      <c r="C77" s="47">
        <f>SUM(C78:C81)</f>
        <v>730882433</v>
      </c>
      <c r="D77" s="47">
        <f t="shared" ref="D77:H77" si="17">SUM(D78:D81)</f>
        <v>77320000</v>
      </c>
      <c r="E77" s="47">
        <f t="shared" si="17"/>
        <v>808202433</v>
      </c>
      <c r="F77" s="47">
        <f t="shared" si="17"/>
        <v>73986133.389999986</v>
      </c>
      <c r="G77" s="47">
        <f t="shared" si="17"/>
        <v>63728285.57</v>
      </c>
      <c r="H77" s="48">
        <f t="shared" si="17"/>
        <v>734216299.61000013</v>
      </c>
    </row>
    <row r="78" spans="1:8" hidden="1">
      <c r="A78" s="79"/>
      <c r="B78" s="50" t="s">
        <v>77</v>
      </c>
      <c r="C78" s="51">
        <v>0</v>
      </c>
      <c r="D78" s="51">
        <f t="shared" ref="D78:D81" si="18">E78-C78</f>
        <v>0</v>
      </c>
      <c r="E78" s="51">
        <v>0</v>
      </c>
      <c r="F78" s="51">
        <v>0</v>
      </c>
      <c r="G78" s="51">
        <v>0</v>
      </c>
      <c r="H78" s="52">
        <v>0</v>
      </c>
    </row>
    <row r="79" spans="1:8">
      <c r="A79" s="75"/>
      <c r="B79" s="50" t="s">
        <v>78</v>
      </c>
      <c r="C79" s="51">
        <v>0</v>
      </c>
      <c r="D79" s="51">
        <f t="shared" si="18"/>
        <v>2320000</v>
      </c>
      <c r="E79" s="51">
        <v>2320000</v>
      </c>
      <c r="F79" s="51">
        <v>0</v>
      </c>
      <c r="G79" s="51">
        <v>0</v>
      </c>
      <c r="H79" s="52">
        <v>2320000</v>
      </c>
    </row>
    <row r="80" spans="1:8">
      <c r="A80" s="80"/>
      <c r="B80" s="50" t="s">
        <v>79</v>
      </c>
      <c r="C80" s="51">
        <v>628982323</v>
      </c>
      <c r="D80" s="51">
        <f t="shared" si="18"/>
        <v>75000000</v>
      </c>
      <c r="E80" s="51">
        <v>703982323</v>
      </c>
      <c r="F80" s="51">
        <v>68388953.149999991</v>
      </c>
      <c r="G80" s="51">
        <v>58542221.980000004</v>
      </c>
      <c r="H80" s="52">
        <v>635593369.85000014</v>
      </c>
    </row>
    <row r="81" spans="1:8">
      <c r="A81" s="81"/>
      <c r="B81" s="50" t="s">
        <v>80</v>
      </c>
      <c r="C81" s="51">
        <v>101900110</v>
      </c>
      <c r="D81" s="51">
        <f t="shared" si="18"/>
        <v>0</v>
      </c>
      <c r="E81" s="51">
        <v>101900110</v>
      </c>
      <c r="F81" s="51">
        <v>5597180.2400000002</v>
      </c>
      <c r="G81" s="51">
        <v>5186063.5899999989</v>
      </c>
      <c r="H81" s="52">
        <v>96302929.759999946</v>
      </c>
    </row>
    <row r="82" spans="1:8" s="57" customFormat="1">
      <c r="A82" s="45"/>
      <c r="B82" s="46" t="s">
        <v>81</v>
      </c>
      <c r="C82" s="47">
        <f>SUM(C83:C84)</f>
        <v>17430531</v>
      </c>
      <c r="D82" s="47">
        <f t="shared" ref="D82:H82" si="19">SUM(D83:D84)</f>
        <v>0</v>
      </c>
      <c r="E82" s="47">
        <f t="shared" si="19"/>
        <v>17430530.999999996</v>
      </c>
      <c r="F82" s="47">
        <f t="shared" si="19"/>
        <v>2869022.9800000009</v>
      </c>
      <c r="G82" s="47">
        <f t="shared" si="19"/>
        <v>2036697.9800000004</v>
      </c>
      <c r="H82" s="48">
        <f t="shared" si="19"/>
        <v>14561508.019999996</v>
      </c>
    </row>
    <row r="83" spans="1:8">
      <c r="A83" s="75"/>
      <c r="B83" s="50" t="s">
        <v>82</v>
      </c>
      <c r="C83" s="51">
        <v>0</v>
      </c>
      <c r="D83" s="51">
        <f t="shared" ref="D83:D84" si="20">E83-C83</f>
        <v>0</v>
      </c>
      <c r="E83" s="51">
        <v>0</v>
      </c>
      <c r="F83" s="51">
        <v>0</v>
      </c>
      <c r="G83" s="51">
        <v>0</v>
      </c>
      <c r="H83" s="52">
        <v>0</v>
      </c>
    </row>
    <row r="84" spans="1:8">
      <c r="A84" s="75"/>
      <c r="B84" s="50" t="s">
        <v>83</v>
      </c>
      <c r="C84" s="51">
        <v>17430531</v>
      </c>
      <c r="D84" s="51">
        <f t="shared" si="20"/>
        <v>0</v>
      </c>
      <c r="E84" s="51">
        <v>17430530.999999996</v>
      </c>
      <c r="F84" s="51">
        <v>2869022.9800000009</v>
      </c>
      <c r="G84" s="51">
        <v>2036697.9800000004</v>
      </c>
      <c r="H84" s="52">
        <v>14561508.019999996</v>
      </c>
    </row>
    <row r="85" spans="1:8" s="57" customFormat="1">
      <c r="A85" s="45"/>
      <c r="B85" s="46" t="s">
        <v>84</v>
      </c>
      <c r="C85" s="47">
        <f>SUM(C86:C90)</f>
        <v>555806291</v>
      </c>
      <c r="D85" s="47">
        <f t="shared" ref="D85:H85" si="21">SUM(D86:D90)</f>
        <v>34642372.000000238</v>
      </c>
      <c r="E85" s="47">
        <f t="shared" si="21"/>
        <v>590448663.00000024</v>
      </c>
      <c r="F85" s="47">
        <f t="shared" si="21"/>
        <v>138695917.37999997</v>
      </c>
      <c r="G85" s="47">
        <f t="shared" si="21"/>
        <v>120816186.47999996</v>
      </c>
      <c r="H85" s="48">
        <f t="shared" si="21"/>
        <v>451752745.62000012</v>
      </c>
    </row>
    <row r="86" spans="1:8" ht="25.5">
      <c r="A86" s="75"/>
      <c r="B86" s="50" t="s">
        <v>85</v>
      </c>
      <c r="C86" s="51">
        <v>392018360</v>
      </c>
      <c r="D86" s="51">
        <f t="shared" ref="D86:D90" si="22">E86-C86</f>
        <v>4794872.0000002384</v>
      </c>
      <c r="E86" s="51">
        <v>396813232.00000024</v>
      </c>
      <c r="F86" s="51">
        <v>81336830.109999985</v>
      </c>
      <c r="G86" s="51">
        <v>69522415.109999985</v>
      </c>
      <c r="H86" s="52">
        <v>315476401.8900001</v>
      </c>
    </row>
    <row r="87" spans="1:8">
      <c r="A87" s="75"/>
      <c r="B87" s="50" t="s">
        <v>86</v>
      </c>
      <c r="C87" s="51">
        <v>46363126</v>
      </c>
      <c r="D87" s="51">
        <f t="shared" si="22"/>
        <v>0</v>
      </c>
      <c r="E87" s="51">
        <v>46363125.999999993</v>
      </c>
      <c r="F87" s="51">
        <v>9836109.5699999966</v>
      </c>
      <c r="G87" s="51">
        <v>9360265.5699999928</v>
      </c>
      <c r="H87" s="52">
        <v>36527016.43000003</v>
      </c>
    </row>
    <row r="88" spans="1:8" ht="25.5">
      <c r="A88" s="75"/>
      <c r="B88" s="50" t="s">
        <v>87</v>
      </c>
      <c r="C88" s="51">
        <v>26439929</v>
      </c>
      <c r="D88" s="51">
        <f t="shared" si="22"/>
        <v>0</v>
      </c>
      <c r="E88" s="51">
        <v>26439928.999999996</v>
      </c>
      <c r="F88" s="51">
        <v>3832357.3400000012</v>
      </c>
      <c r="G88" s="51">
        <v>3482598.0900000012</v>
      </c>
      <c r="H88" s="52">
        <v>22607571.659999996</v>
      </c>
    </row>
    <row r="89" spans="1:8">
      <c r="A89" s="75"/>
      <c r="B89" s="50" t="s">
        <v>88</v>
      </c>
      <c r="C89" s="51">
        <v>26839612</v>
      </c>
      <c r="D89" s="51">
        <f t="shared" si="22"/>
        <v>0</v>
      </c>
      <c r="E89" s="51">
        <v>26839612</v>
      </c>
      <c r="F89" s="51">
        <v>5142349.99</v>
      </c>
      <c r="G89" s="51">
        <v>4626296.22</v>
      </c>
      <c r="H89" s="52">
        <v>21697262.009999998</v>
      </c>
    </row>
    <row r="90" spans="1:8">
      <c r="A90" s="75"/>
      <c r="B90" s="50" t="s">
        <v>89</v>
      </c>
      <c r="C90" s="51">
        <v>64145264</v>
      </c>
      <c r="D90" s="51">
        <f t="shared" si="22"/>
        <v>29847500</v>
      </c>
      <c r="E90" s="51">
        <v>93992764</v>
      </c>
      <c r="F90" s="51">
        <v>38548270.36999999</v>
      </c>
      <c r="G90" s="51">
        <v>33824611.489999987</v>
      </c>
      <c r="H90" s="52">
        <v>55444493.62999998</v>
      </c>
    </row>
    <row r="91" spans="1:8">
      <c r="A91" s="45"/>
      <c r="B91" s="46" t="s">
        <v>90</v>
      </c>
      <c r="C91" s="47">
        <f t="shared" ref="C91:H91" si="23">SUM(C92:C94)</f>
        <v>0</v>
      </c>
      <c r="D91" s="47">
        <f t="shared" si="23"/>
        <v>0</v>
      </c>
      <c r="E91" s="47">
        <f t="shared" si="23"/>
        <v>0</v>
      </c>
      <c r="F91" s="47">
        <f t="shared" si="23"/>
        <v>0</v>
      </c>
      <c r="G91" s="47">
        <f t="shared" si="23"/>
        <v>0</v>
      </c>
      <c r="H91" s="48">
        <f t="shared" si="23"/>
        <v>0</v>
      </c>
    </row>
    <row r="92" spans="1:8" ht="25.5" hidden="1">
      <c r="A92" s="75"/>
      <c r="B92" s="50" t="s">
        <v>91</v>
      </c>
      <c r="C92" s="51">
        <v>0</v>
      </c>
      <c r="D92" s="51">
        <f t="shared" ref="D92:D94" si="24">E92-C92</f>
        <v>0</v>
      </c>
      <c r="E92" s="51">
        <v>0</v>
      </c>
      <c r="F92" s="51">
        <v>0</v>
      </c>
      <c r="G92" s="51">
        <v>0</v>
      </c>
      <c r="H92" s="52">
        <v>0</v>
      </c>
    </row>
    <row r="93" spans="1:8" hidden="1">
      <c r="A93" s="75"/>
      <c r="B93" s="50" t="s">
        <v>92</v>
      </c>
      <c r="C93" s="51">
        <v>0</v>
      </c>
      <c r="D93" s="51">
        <f t="shared" si="24"/>
        <v>0</v>
      </c>
      <c r="E93" s="51">
        <v>0</v>
      </c>
      <c r="F93" s="51">
        <v>0</v>
      </c>
      <c r="G93" s="51">
        <v>0</v>
      </c>
      <c r="H93" s="52">
        <v>0</v>
      </c>
    </row>
    <row r="94" spans="1:8" ht="25.5" hidden="1">
      <c r="A94" s="75"/>
      <c r="B94" s="50" t="s">
        <v>93</v>
      </c>
      <c r="C94" s="51">
        <v>0</v>
      </c>
      <c r="D94" s="51">
        <f t="shared" si="24"/>
        <v>0</v>
      </c>
      <c r="E94" s="51">
        <v>0</v>
      </c>
      <c r="F94" s="51">
        <v>0</v>
      </c>
      <c r="G94" s="51">
        <v>0</v>
      </c>
      <c r="H94" s="52">
        <v>0</v>
      </c>
    </row>
    <row r="95" spans="1:8">
      <c r="A95" s="45"/>
      <c r="B95" s="46" t="s">
        <v>94</v>
      </c>
      <c r="C95" s="47">
        <f>SUM(C96:C97)</f>
        <v>63867196</v>
      </c>
      <c r="D95" s="47">
        <f t="shared" ref="D95:H95" si="25">SUM(D96:D97)</f>
        <v>-1211169.5199999958</v>
      </c>
      <c r="E95" s="47">
        <f t="shared" si="25"/>
        <v>62656026.480000004</v>
      </c>
      <c r="F95" s="47">
        <f t="shared" si="25"/>
        <v>14214458.799999997</v>
      </c>
      <c r="G95" s="47">
        <f t="shared" si="25"/>
        <v>12204246.799999999</v>
      </c>
      <c r="H95" s="48">
        <f t="shared" si="25"/>
        <v>48441567.68</v>
      </c>
    </row>
    <row r="96" spans="1:8" ht="25.5">
      <c r="A96" s="75"/>
      <c r="B96" s="50" t="s">
        <v>95</v>
      </c>
      <c r="C96" s="51">
        <v>20046919</v>
      </c>
      <c r="D96" s="51">
        <f t="shared" ref="D96:D97" si="26">E96-C96</f>
        <v>0</v>
      </c>
      <c r="E96" s="51">
        <v>20046919</v>
      </c>
      <c r="F96" s="51">
        <v>5072747.8100000005</v>
      </c>
      <c r="G96" s="51">
        <v>4879535.8099999996</v>
      </c>
      <c r="H96" s="52">
        <v>14974171.189999999</v>
      </c>
    </row>
    <row r="97" spans="1:8">
      <c r="A97" s="80"/>
      <c r="B97" s="50" t="s">
        <v>96</v>
      </c>
      <c r="C97" s="51">
        <v>43820277</v>
      </c>
      <c r="D97" s="51">
        <f t="shared" si="26"/>
        <v>-1211169.5199999958</v>
      </c>
      <c r="E97" s="51">
        <v>42609107.480000004</v>
      </c>
      <c r="F97" s="51">
        <v>9141710.9899999965</v>
      </c>
      <c r="G97" s="51">
        <v>7324710.9899999993</v>
      </c>
      <c r="H97" s="52">
        <v>33467396.490000002</v>
      </c>
    </row>
    <row r="98" spans="1:8">
      <c r="A98" s="45"/>
      <c r="B98" s="42" t="s">
        <v>97</v>
      </c>
      <c r="C98" s="43">
        <v>0</v>
      </c>
      <c r="D98" s="43">
        <v>0</v>
      </c>
      <c r="E98" s="43">
        <v>0</v>
      </c>
      <c r="F98" s="43">
        <v>0</v>
      </c>
      <c r="G98" s="43">
        <v>0</v>
      </c>
      <c r="H98" s="44">
        <v>0</v>
      </c>
    </row>
    <row r="99" spans="1:8" s="35" customFormat="1" ht="26.25">
      <c r="A99" s="45"/>
      <c r="B99" s="39" t="s">
        <v>98</v>
      </c>
      <c r="C99" s="40">
        <f>C100+C105</f>
        <v>0</v>
      </c>
      <c r="D99" s="40">
        <f t="shared" ref="D99:H99" si="27">D100+D105</f>
        <v>9407000</v>
      </c>
      <c r="E99" s="40">
        <f t="shared" si="27"/>
        <v>9407000</v>
      </c>
      <c r="F99" s="40">
        <f t="shared" si="27"/>
        <v>9407000</v>
      </c>
      <c r="G99" s="40">
        <f t="shared" si="27"/>
        <v>6600000</v>
      </c>
      <c r="H99" s="41">
        <f t="shared" si="27"/>
        <v>0</v>
      </c>
    </row>
    <row r="100" spans="1:8" s="35" customFormat="1" ht="26.25">
      <c r="A100" s="45"/>
      <c r="B100" s="42" t="s">
        <v>99</v>
      </c>
      <c r="C100" s="43">
        <f>C101</f>
        <v>0</v>
      </c>
      <c r="D100" s="43">
        <f t="shared" ref="D100:H100" si="28">D101</f>
        <v>9407000</v>
      </c>
      <c r="E100" s="43">
        <f t="shared" si="28"/>
        <v>9407000</v>
      </c>
      <c r="F100" s="43">
        <f t="shared" si="28"/>
        <v>9407000</v>
      </c>
      <c r="G100" s="43">
        <f t="shared" si="28"/>
        <v>6600000</v>
      </c>
      <c r="H100" s="44">
        <f t="shared" si="28"/>
        <v>0</v>
      </c>
    </row>
    <row r="101" spans="1:8" s="35" customFormat="1" ht="15">
      <c r="A101" s="45"/>
      <c r="B101" s="46" t="s">
        <v>100</v>
      </c>
      <c r="C101" s="47">
        <f t="shared" ref="C101:H101" si="29">SUM(C102:C104)</f>
        <v>0</v>
      </c>
      <c r="D101" s="47">
        <f t="shared" si="29"/>
        <v>9407000</v>
      </c>
      <c r="E101" s="47">
        <f t="shared" si="29"/>
        <v>9407000</v>
      </c>
      <c r="F101" s="47">
        <f t="shared" si="29"/>
        <v>9407000</v>
      </c>
      <c r="G101" s="47">
        <f t="shared" si="29"/>
        <v>6600000</v>
      </c>
      <c r="H101" s="48">
        <f t="shared" si="29"/>
        <v>0</v>
      </c>
    </row>
    <row r="102" spans="1:8" s="35" customFormat="1" ht="15" hidden="1">
      <c r="A102" s="75"/>
      <c r="B102" s="50" t="s">
        <v>101</v>
      </c>
      <c r="C102" s="51">
        <v>0</v>
      </c>
      <c r="D102" s="51">
        <f t="shared" ref="D102:D104" si="30">E102-C102</f>
        <v>0</v>
      </c>
      <c r="E102" s="51">
        <v>0</v>
      </c>
      <c r="F102" s="51">
        <v>0</v>
      </c>
      <c r="G102" s="51">
        <v>0</v>
      </c>
      <c r="H102" s="52">
        <v>0</v>
      </c>
    </row>
    <row r="103" spans="1:8" s="35" customFormat="1" ht="15" hidden="1">
      <c r="A103" s="79"/>
      <c r="B103" s="50" t="s">
        <v>102</v>
      </c>
      <c r="C103" s="51">
        <v>0</v>
      </c>
      <c r="D103" s="51">
        <f t="shared" si="30"/>
        <v>9407000</v>
      </c>
      <c r="E103" s="51">
        <v>9407000</v>
      </c>
      <c r="F103" s="51">
        <v>9407000</v>
      </c>
      <c r="G103" s="51">
        <v>6600000</v>
      </c>
      <c r="H103" s="52">
        <v>0</v>
      </c>
    </row>
    <row r="104" spans="1:8" hidden="1">
      <c r="A104" s="75"/>
      <c r="B104" s="50" t="s">
        <v>103</v>
      </c>
      <c r="C104" s="51">
        <v>0</v>
      </c>
      <c r="D104" s="51">
        <f t="shared" si="30"/>
        <v>0</v>
      </c>
      <c r="E104" s="51">
        <v>0</v>
      </c>
      <c r="F104" s="51">
        <v>0</v>
      </c>
      <c r="G104" s="51">
        <v>0</v>
      </c>
      <c r="H104" s="52">
        <v>0</v>
      </c>
    </row>
    <row r="105" spans="1:8" ht="25.5">
      <c r="A105" s="45"/>
      <c r="B105" s="42" t="s">
        <v>104</v>
      </c>
      <c r="C105" s="43">
        <v>0</v>
      </c>
      <c r="D105" s="43">
        <v>0</v>
      </c>
      <c r="E105" s="43">
        <v>0</v>
      </c>
      <c r="F105" s="43">
        <v>0</v>
      </c>
      <c r="G105" s="43">
        <v>0</v>
      </c>
      <c r="H105" s="44">
        <v>0</v>
      </c>
    </row>
    <row r="106" spans="1:8">
      <c r="A106" s="45"/>
      <c r="B106" s="36" t="s">
        <v>105</v>
      </c>
      <c r="C106" s="37">
        <f>C107+C108+C112</f>
        <v>11080933</v>
      </c>
      <c r="D106" s="37">
        <f t="shared" ref="D106:H106" si="31">D108</f>
        <v>0</v>
      </c>
      <c r="E106" s="37">
        <f t="shared" si="31"/>
        <v>11080932.999999998</v>
      </c>
      <c r="F106" s="37">
        <f t="shared" si="31"/>
        <v>2679741.5099999998</v>
      </c>
      <c r="G106" s="37">
        <f t="shared" si="31"/>
        <v>2679741.5099999998</v>
      </c>
      <c r="H106" s="38">
        <f t="shared" si="31"/>
        <v>8401191.4899999984</v>
      </c>
    </row>
    <row r="107" spans="1:8" s="35" customFormat="1" ht="26.25">
      <c r="A107" s="45"/>
      <c r="B107" s="39" t="s">
        <v>106</v>
      </c>
      <c r="C107" s="40">
        <v>0</v>
      </c>
      <c r="D107" s="40">
        <v>0</v>
      </c>
      <c r="E107" s="40">
        <v>0</v>
      </c>
      <c r="F107" s="40">
        <v>0</v>
      </c>
      <c r="G107" s="40">
        <v>0</v>
      </c>
      <c r="H107" s="41">
        <v>0</v>
      </c>
    </row>
    <row r="108" spans="1:8" s="35" customFormat="1" ht="26.25">
      <c r="A108" s="45"/>
      <c r="B108" s="39" t="s">
        <v>107</v>
      </c>
      <c r="C108" s="40">
        <f>C109</f>
        <v>11080933</v>
      </c>
      <c r="D108" s="40">
        <f t="shared" ref="D108:H109" si="32">D109</f>
        <v>0</v>
      </c>
      <c r="E108" s="40">
        <f t="shared" si="32"/>
        <v>11080932.999999998</v>
      </c>
      <c r="F108" s="40">
        <f t="shared" si="32"/>
        <v>2679741.5099999998</v>
      </c>
      <c r="G108" s="40">
        <f t="shared" si="32"/>
        <v>2679741.5099999998</v>
      </c>
      <c r="H108" s="41">
        <f t="shared" si="32"/>
        <v>8401191.4899999984</v>
      </c>
    </row>
    <row r="109" spans="1:8" s="35" customFormat="1" ht="26.25">
      <c r="A109" s="45"/>
      <c r="B109" s="42" t="s">
        <v>108</v>
      </c>
      <c r="C109" s="43">
        <f>C110</f>
        <v>11080933</v>
      </c>
      <c r="D109" s="43">
        <f t="shared" si="32"/>
        <v>0</v>
      </c>
      <c r="E109" s="43">
        <f t="shared" si="32"/>
        <v>11080932.999999998</v>
      </c>
      <c r="F109" s="43">
        <f t="shared" si="32"/>
        <v>2679741.5099999998</v>
      </c>
      <c r="G109" s="43">
        <f t="shared" si="32"/>
        <v>2679741.5099999998</v>
      </c>
      <c r="H109" s="44">
        <f t="shared" si="32"/>
        <v>8401191.4899999984</v>
      </c>
    </row>
    <row r="110" spans="1:8">
      <c r="A110" s="45"/>
      <c r="B110" s="46" t="s">
        <v>109</v>
      </c>
      <c r="C110" s="47">
        <f t="shared" ref="C110:F110" si="33">C111</f>
        <v>11080933</v>
      </c>
      <c r="D110" s="47">
        <f t="shared" si="33"/>
        <v>0</v>
      </c>
      <c r="E110" s="47">
        <f>E111</f>
        <v>11080932.999999998</v>
      </c>
      <c r="F110" s="47">
        <f t="shared" si="33"/>
        <v>2679741.5099999998</v>
      </c>
      <c r="G110" s="47">
        <f>G111</f>
        <v>2679741.5099999998</v>
      </c>
      <c r="H110" s="48">
        <f>H111</f>
        <v>8401191.4899999984</v>
      </c>
    </row>
    <row r="111" spans="1:8" ht="25.5">
      <c r="A111" s="77"/>
      <c r="B111" s="50" t="s">
        <v>110</v>
      </c>
      <c r="C111" s="51">
        <v>11080933</v>
      </c>
      <c r="D111" s="51">
        <f t="shared" ref="D111" si="34">E111-C111</f>
        <v>0</v>
      </c>
      <c r="E111" s="51">
        <v>11080932.999999998</v>
      </c>
      <c r="F111" s="51">
        <v>2679741.5099999998</v>
      </c>
      <c r="G111" s="51">
        <v>2679741.5099999998</v>
      </c>
      <c r="H111" s="52">
        <v>8401191.4899999984</v>
      </c>
    </row>
    <row r="112" spans="1:8" s="35" customFormat="1" ht="26.25">
      <c r="A112" s="45"/>
      <c r="B112" s="39" t="s">
        <v>111</v>
      </c>
      <c r="C112" s="40">
        <v>0</v>
      </c>
      <c r="D112" s="40">
        <v>0</v>
      </c>
      <c r="E112" s="40">
        <v>0</v>
      </c>
      <c r="F112" s="40">
        <v>0</v>
      </c>
      <c r="G112" s="40">
        <v>0</v>
      </c>
      <c r="H112" s="41">
        <v>0</v>
      </c>
    </row>
    <row r="113" spans="1:8">
      <c r="A113" s="45"/>
      <c r="B113" s="31" t="s">
        <v>112</v>
      </c>
      <c r="C113" s="32">
        <f>C114</f>
        <v>3502134744</v>
      </c>
      <c r="D113" s="33">
        <f t="shared" ref="D113:H114" si="35">D114</f>
        <v>48485969</v>
      </c>
      <c r="E113" s="33">
        <f t="shared" si="35"/>
        <v>3550620713</v>
      </c>
      <c r="F113" s="33">
        <f t="shared" si="35"/>
        <v>928083075</v>
      </c>
      <c r="G113" s="33">
        <f t="shared" si="35"/>
        <v>919366713</v>
      </c>
      <c r="H113" s="34">
        <f t="shared" si="35"/>
        <v>2622537638</v>
      </c>
    </row>
    <row r="114" spans="1:8">
      <c r="A114" s="45"/>
      <c r="B114" s="36" t="s">
        <v>14</v>
      </c>
      <c r="C114" s="37">
        <f>C115</f>
        <v>3502134744</v>
      </c>
      <c r="D114" s="37">
        <f t="shared" si="35"/>
        <v>48485969</v>
      </c>
      <c r="E114" s="37">
        <f t="shared" si="35"/>
        <v>3550620713</v>
      </c>
      <c r="F114" s="37">
        <f t="shared" si="35"/>
        <v>928083075</v>
      </c>
      <c r="G114" s="37">
        <f t="shared" si="35"/>
        <v>919366713</v>
      </c>
      <c r="H114" s="38">
        <f t="shared" si="35"/>
        <v>2622537638</v>
      </c>
    </row>
    <row r="115" spans="1:8">
      <c r="A115" s="45"/>
      <c r="B115" s="39" t="s">
        <v>15</v>
      </c>
      <c r="C115" s="40">
        <f>C116+C129</f>
        <v>3502134744</v>
      </c>
      <c r="D115" s="40">
        <f t="shared" ref="D115:H115" si="36">D116+D129</f>
        <v>48485969</v>
      </c>
      <c r="E115" s="40">
        <f t="shared" si="36"/>
        <v>3550620713</v>
      </c>
      <c r="F115" s="40">
        <f t="shared" si="36"/>
        <v>928083075</v>
      </c>
      <c r="G115" s="40">
        <f t="shared" si="36"/>
        <v>919366713</v>
      </c>
      <c r="H115" s="41">
        <f t="shared" si="36"/>
        <v>2622537638</v>
      </c>
    </row>
    <row r="116" spans="1:8">
      <c r="A116" s="45"/>
      <c r="B116" s="42" t="s">
        <v>16</v>
      </c>
      <c r="C116" s="43">
        <f>C117</f>
        <v>3502134744</v>
      </c>
      <c r="D116" s="43">
        <f t="shared" ref="D116:H116" si="37">D117</f>
        <v>48485969</v>
      </c>
      <c r="E116" s="43">
        <f t="shared" si="37"/>
        <v>3550620713</v>
      </c>
      <c r="F116" s="43">
        <f t="shared" si="37"/>
        <v>928083075</v>
      </c>
      <c r="G116" s="43">
        <f t="shared" si="37"/>
        <v>919366713</v>
      </c>
      <c r="H116" s="44">
        <f t="shared" si="37"/>
        <v>2622537638</v>
      </c>
    </row>
    <row r="117" spans="1:8">
      <c r="A117" s="45"/>
      <c r="B117" s="46" t="s">
        <v>113</v>
      </c>
      <c r="C117" s="47">
        <f>SUM(C118:C128)</f>
        <v>3502134744</v>
      </c>
      <c r="D117" s="47">
        <f t="shared" ref="D117:H117" si="38">SUM(D118:D128)</f>
        <v>48485969</v>
      </c>
      <c r="E117" s="47">
        <f t="shared" si="38"/>
        <v>3550620713</v>
      </c>
      <c r="F117" s="47">
        <f t="shared" si="38"/>
        <v>928083075</v>
      </c>
      <c r="G117" s="47">
        <f t="shared" si="38"/>
        <v>919366713</v>
      </c>
      <c r="H117" s="48">
        <f t="shared" si="38"/>
        <v>2622537638</v>
      </c>
    </row>
    <row r="118" spans="1:8">
      <c r="A118" s="75"/>
      <c r="B118" s="50" t="s">
        <v>114</v>
      </c>
      <c r="C118" s="51">
        <v>273667096</v>
      </c>
      <c r="D118" s="51">
        <f t="shared" ref="D118:D128" si="39">E118-C118</f>
        <v>22755357</v>
      </c>
      <c r="E118" s="51">
        <v>296422453</v>
      </c>
      <c r="F118" s="51">
        <v>80264662</v>
      </c>
      <c r="G118" s="51">
        <v>80264662</v>
      </c>
      <c r="H118" s="52">
        <v>216157791</v>
      </c>
    </row>
    <row r="119" spans="1:8">
      <c r="A119" s="75"/>
      <c r="B119" s="50" t="s">
        <v>115</v>
      </c>
      <c r="C119" s="51">
        <v>251109660</v>
      </c>
      <c r="D119" s="51">
        <f t="shared" si="39"/>
        <v>410860</v>
      </c>
      <c r="E119" s="51">
        <v>251520520</v>
      </c>
      <c r="F119" s="51">
        <v>62303162</v>
      </c>
      <c r="G119" s="51">
        <v>62298950</v>
      </c>
      <c r="H119" s="52">
        <v>189217358</v>
      </c>
    </row>
    <row r="120" spans="1:8">
      <c r="A120" s="75"/>
      <c r="B120" s="50" t="s">
        <v>116</v>
      </c>
      <c r="C120" s="51">
        <v>162334366</v>
      </c>
      <c r="D120" s="51">
        <f t="shared" si="39"/>
        <v>13375725</v>
      </c>
      <c r="E120" s="51">
        <v>175710091</v>
      </c>
      <c r="F120" s="51">
        <v>60920399</v>
      </c>
      <c r="G120" s="51">
        <v>60920399</v>
      </c>
      <c r="H120" s="52">
        <v>114789692</v>
      </c>
    </row>
    <row r="121" spans="1:8">
      <c r="A121" s="75"/>
      <c r="B121" s="50" t="s">
        <v>117</v>
      </c>
      <c r="C121" s="51">
        <v>350791906</v>
      </c>
      <c r="D121" s="51">
        <f t="shared" si="39"/>
        <v>7760182</v>
      </c>
      <c r="E121" s="51">
        <v>358552088</v>
      </c>
      <c r="F121" s="51">
        <v>93556819</v>
      </c>
      <c r="G121" s="51">
        <v>93556819</v>
      </c>
      <c r="H121" s="52">
        <v>264995269</v>
      </c>
    </row>
    <row r="122" spans="1:8">
      <c r="A122" s="75"/>
      <c r="B122" s="50" t="s">
        <v>118</v>
      </c>
      <c r="C122" s="51">
        <v>1095463068</v>
      </c>
      <c r="D122" s="51">
        <f t="shared" si="39"/>
        <v>1439778</v>
      </c>
      <c r="E122" s="51">
        <v>1096902846</v>
      </c>
      <c r="F122" s="51">
        <v>277944331</v>
      </c>
      <c r="G122" s="51">
        <v>277944331</v>
      </c>
      <c r="H122" s="52">
        <v>818958515</v>
      </c>
    </row>
    <row r="123" spans="1:8">
      <c r="A123" s="75"/>
      <c r="B123" s="50" t="s">
        <v>119</v>
      </c>
      <c r="C123" s="51">
        <v>163501310</v>
      </c>
      <c r="D123" s="51">
        <f t="shared" si="39"/>
        <v>1042748</v>
      </c>
      <c r="E123" s="51">
        <v>164544058</v>
      </c>
      <c r="F123" s="51">
        <v>43287856</v>
      </c>
      <c r="G123" s="51">
        <v>43287856</v>
      </c>
      <c r="H123" s="52">
        <v>121256202</v>
      </c>
    </row>
    <row r="124" spans="1:8">
      <c r="A124" s="75"/>
      <c r="B124" s="50" t="s">
        <v>120</v>
      </c>
      <c r="C124" s="51">
        <v>174565241</v>
      </c>
      <c r="D124" s="51">
        <f t="shared" si="39"/>
        <v>204218</v>
      </c>
      <c r="E124" s="51">
        <v>174769459</v>
      </c>
      <c r="F124" s="51">
        <v>43679634</v>
      </c>
      <c r="G124" s="51">
        <v>43679634</v>
      </c>
      <c r="H124" s="52">
        <v>131089825</v>
      </c>
    </row>
    <row r="125" spans="1:8">
      <c r="A125" s="75"/>
      <c r="B125" s="50" t="s">
        <v>121</v>
      </c>
      <c r="C125" s="51">
        <v>504349125</v>
      </c>
      <c r="D125" s="51">
        <f t="shared" si="39"/>
        <v>777080</v>
      </c>
      <c r="E125" s="51">
        <v>505126205</v>
      </c>
      <c r="F125" s="51">
        <v>126785343</v>
      </c>
      <c r="G125" s="51">
        <v>120563520</v>
      </c>
      <c r="H125" s="52">
        <v>378340862</v>
      </c>
    </row>
    <row r="126" spans="1:8">
      <c r="A126" s="75"/>
      <c r="B126" s="50" t="s">
        <v>122</v>
      </c>
      <c r="C126" s="51">
        <v>210204800</v>
      </c>
      <c r="D126" s="51">
        <f t="shared" si="39"/>
        <v>265271</v>
      </c>
      <c r="E126" s="51">
        <v>210470071</v>
      </c>
      <c r="F126" s="51">
        <v>60258727</v>
      </c>
      <c r="G126" s="51">
        <v>58526206</v>
      </c>
      <c r="H126" s="52">
        <v>150211344</v>
      </c>
    </row>
    <row r="127" spans="1:8">
      <c r="A127" s="75"/>
      <c r="B127" s="50" t="s">
        <v>123</v>
      </c>
      <c r="C127" s="51">
        <v>156307060</v>
      </c>
      <c r="D127" s="51">
        <f t="shared" si="39"/>
        <v>255268</v>
      </c>
      <c r="E127" s="51">
        <v>156562328</v>
      </c>
      <c r="F127" s="51">
        <v>39109194</v>
      </c>
      <c r="G127" s="51">
        <v>39109194</v>
      </c>
      <c r="H127" s="52">
        <v>117453134</v>
      </c>
    </row>
    <row r="128" spans="1:8">
      <c r="A128" s="75"/>
      <c r="B128" s="50" t="s">
        <v>124</v>
      </c>
      <c r="C128" s="51">
        <v>159841112</v>
      </c>
      <c r="D128" s="51">
        <f t="shared" si="39"/>
        <v>199482</v>
      </c>
      <c r="E128" s="51">
        <v>160040594</v>
      </c>
      <c r="F128" s="51">
        <v>39972948</v>
      </c>
      <c r="G128" s="51">
        <v>39215142</v>
      </c>
      <c r="H128" s="52">
        <v>120067646</v>
      </c>
    </row>
    <row r="129" spans="1:8" ht="25.5">
      <c r="A129" s="45"/>
      <c r="B129" s="42" t="s">
        <v>50</v>
      </c>
      <c r="C129" s="43">
        <f>SUM(C130)</f>
        <v>0</v>
      </c>
      <c r="D129" s="43">
        <f t="shared" ref="D129:H129" si="40">SUM(D130)</f>
        <v>0</v>
      </c>
      <c r="E129" s="43">
        <f t="shared" si="40"/>
        <v>0</v>
      </c>
      <c r="F129" s="43">
        <f t="shared" si="40"/>
        <v>0</v>
      </c>
      <c r="G129" s="43">
        <f t="shared" si="40"/>
        <v>0</v>
      </c>
      <c r="H129" s="44">
        <f t="shared" si="40"/>
        <v>0</v>
      </c>
    </row>
    <row r="130" spans="1:8">
      <c r="A130" s="75"/>
      <c r="B130" s="50" t="s">
        <v>125</v>
      </c>
      <c r="C130" s="51">
        <v>0</v>
      </c>
      <c r="D130" s="51">
        <f t="shared" ref="D130" si="41">E130-C130</f>
        <v>0</v>
      </c>
      <c r="E130" s="51">
        <v>0</v>
      </c>
      <c r="F130" s="51">
        <v>0</v>
      </c>
      <c r="G130" s="51">
        <v>0</v>
      </c>
      <c r="H130" s="52">
        <v>0</v>
      </c>
    </row>
    <row r="131" spans="1:8">
      <c r="A131" s="75"/>
      <c r="B131" s="60"/>
      <c r="C131" s="61"/>
      <c r="D131" s="61"/>
      <c r="E131" s="61"/>
      <c r="F131" s="61"/>
      <c r="G131" s="61"/>
      <c r="H131" s="62"/>
    </row>
    <row r="132" spans="1:8" ht="15">
      <c r="A132" s="82"/>
      <c r="B132" s="28" t="s">
        <v>126</v>
      </c>
      <c r="C132" s="29">
        <f t="shared" ref="C132:H132" si="42">C133+C232</f>
        <v>14759217786</v>
      </c>
      <c r="D132" s="29">
        <f t="shared" si="42"/>
        <v>-443083604.72000015</v>
      </c>
      <c r="E132" s="29">
        <f t="shared" si="42"/>
        <v>14316134181.280001</v>
      </c>
      <c r="F132" s="29">
        <f t="shared" si="42"/>
        <v>2805534213.6800003</v>
      </c>
      <c r="G132" s="29">
        <f t="shared" si="42"/>
        <v>2716584176.9499998</v>
      </c>
      <c r="H132" s="30">
        <f t="shared" si="42"/>
        <v>11510599967.6</v>
      </c>
    </row>
    <row r="133" spans="1:8">
      <c r="A133" s="45"/>
      <c r="B133" s="31" t="s">
        <v>13</v>
      </c>
      <c r="C133" s="32">
        <f t="shared" ref="C133:H133" si="43">C134+C225</f>
        <v>12468485084</v>
      </c>
      <c r="D133" s="33">
        <f t="shared" si="43"/>
        <v>-656859727.72000015</v>
      </c>
      <c r="E133" s="33">
        <f t="shared" si="43"/>
        <v>11811625356.280001</v>
      </c>
      <c r="F133" s="33">
        <f t="shared" si="43"/>
        <v>2122715823.6800003</v>
      </c>
      <c r="G133" s="33">
        <f t="shared" si="43"/>
        <v>2033765786.95</v>
      </c>
      <c r="H133" s="34">
        <f t="shared" si="43"/>
        <v>9688909532.6000004</v>
      </c>
    </row>
    <row r="134" spans="1:8">
      <c r="A134" s="45"/>
      <c r="B134" s="36" t="s">
        <v>14</v>
      </c>
      <c r="C134" s="37">
        <f t="shared" ref="C134:H134" si="44">C135+C218</f>
        <v>12468485084</v>
      </c>
      <c r="D134" s="37">
        <f t="shared" si="44"/>
        <v>-656859727.72000015</v>
      </c>
      <c r="E134" s="37">
        <f t="shared" si="44"/>
        <v>11811625356.280001</v>
      </c>
      <c r="F134" s="37">
        <f t="shared" si="44"/>
        <v>2122715823.6800003</v>
      </c>
      <c r="G134" s="37">
        <f t="shared" si="44"/>
        <v>2033765786.95</v>
      </c>
      <c r="H134" s="38">
        <f t="shared" si="44"/>
        <v>9688909532.6000004</v>
      </c>
    </row>
    <row r="135" spans="1:8">
      <c r="A135" s="45"/>
      <c r="B135" s="39" t="s">
        <v>15</v>
      </c>
      <c r="C135" s="40">
        <f t="shared" ref="C135:H135" si="45">C136+C170+C217</f>
        <v>12468485084</v>
      </c>
      <c r="D135" s="40">
        <f t="shared" si="45"/>
        <v>-656859727.72000015</v>
      </c>
      <c r="E135" s="40">
        <f t="shared" si="45"/>
        <v>11811625356.280001</v>
      </c>
      <c r="F135" s="40">
        <f t="shared" si="45"/>
        <v>2122715823.6800003</v>
      </c>
      <c r="G135" s="40">
        <f t="shared" si="45"/>
        <v>2033765786.95</v>
      </c>
      <c r="H135" s="41">
        <f t="shared" si="45"/>
        <v>9688909532.6000004</v>
      </c>
    </row>
    <row r="136" spans="1:8">
      <c r="A136" s="45"/>
      <c r="B136" s="42" t="s">
        <v>16</v>
      </c>
      <c r="C136" s="43">
        <f t="shared" ref="C136:H136" si="46">C137+SUM(C161:C163)</f>
        <v>2158958308</v>
      </c>
      <c r="D136" s="43">
        <f t="shared" si="46"/>
        <v>-1123775069.3100002</v>
      </c>
      <c r="E136" s="43">
        <f t="shared" si="46"/>
        <v>1035183238.6899999</v>
      </c>
      <c r="F136" s="43">
        <f t="shared" si="46"/>
        <v>82984929.909999996</v>
      </c>
      <c r="G136" s="43">
        <f t="shared" si="46"/>
        <v>82984929.909999996</v>
      </c>
      <c r="H136" s="44">
        <f t="shared" si="46"/>
        <v>952198308.77999997</v>
      </c>
    </row>
    <row r="137" spans="1:8">
      <c r="A137" s="45"/>
      <c r="B137" s="46" t="s">
        <v>17</v>
      </c>
      <c r="C137" s="47">
        <f>SUM(C138:C155)+C160</f>
        <v>2078149282</v>
      </c>
      <c r="D137" s="47">
        <f t="shared" ref="D137:H137" si="47">SUM(D138:D155)+D160</f>
        <v>-1117017296.6100001</v>
      </c>
      <c r="E137" s="47">
        <f t="shared" si="47"/>
        <v>961131985.38999999</v>
      </c>
      <c r="F137" s="47">
        <f t="shared" si="47"/>
        <v>82984929.909999996</v>
      </c>
      <c r="G137" s="47">
        <f t="shared" si="47"/>
        <v>82984929.909999996</v>
      </c>
      <c r="H137" s="48">
        <f t="shared" si="47"/>
        <v>878147055.48000002</v>
      </c>
    </row>
    <row r="138" spans="1:8">
      <c r="A138" s="75"/>
      <c r="B138" s="50" t="s">
        <v>18</v>
      </c>
      <c r="C138" s="51">
        <v>0</v>
      </c>
      <c r="D138" s="51">
        <f t="shared" ref="D138:D154" si="48">E138-C138</f>
        <v>0</v>
      </c>
      <c r="E138" s="51">
        <v>0</v>
      </c>
      <c r="F138" s="51">
        <v>0</v>
      </c>
      <c r="G138" s="51">
        <v>0</v>
      </c>
      <c r="H138" s="52">
        <v>0</v>
      </c>
    </row>
    <row r="139" spans="1:8">
      <c r="A139" s="75"/>
      <c r="B139" s="50" t="s">
        <v>19</v>
      </c>
      <c r="C139" s="51">
        <v>0</v>
      </c>
      <c r="D139" s="51">
        <f t="shared" si="48"/>
        <v>55856474.5</v>
      </c>
      <c r="E139" s="51">
        <v>55856474.5</v>
      </c>
      <c r="F139" s="51">
        <v>0</v>
      </c>
      <c r="G139" s="51">
        <v>0</v>
      </c>
      <c r="H139" s="52">
        <v>55856474.5</v>
      </c>
    </row>
    <row r="140" spans="1:8">
      <c r="A140" s="75"/>
      <c r="B140" s="50" t="s">
        <v>20</v>
      </c>
      <c r="C140" s="51">
        <v>0</v>
      </c>
      <c r="D140" s="51">
        <f t="shared" si="48"/>
        <v>0</v>
      </c>
      <c r="E140" s="51">
        <v>0</v>
      </c>
      <c r="F140" s="51">
        <v>0</v>
      </c>
      <c r="G140" s="51">
        <v>0</v>
      </c>
      <c r="H140" s="52">
        <v>0</v>
      </c>
    </row>
    <row r="141" spans="1:8">
      <c r="A141" s="75"/>
      <c r="B141" s="50" t="s">
        <v>21</v>
      </c>
      <c r="C141" s="51">
        <v>0</v>
      </c>
      <c r="D141" s="51">
        <f t="shared" si="48"/>
        <v>0</v>
      </c>
      <c r="E141" s="51">
        <v>0</v>
      </c>
      <c r="F141" s="51">
        <v>0</v>
      </c>
      <c r="G141" s="51">
        <v>0</v>
      </c>
      <c r="H141" s="52">
        <v>0</v>
      </c>
    </row>
    <row r="142" spans="1:8">
      <c r="A142" s="75"/>
      <c r="B142" s="50" t="s">
        <v>22</v>
      </c>
      <c r="C142" s="51">
        <v>0</v>
      </c>
      <c r="D142" s="51">
        <f t="shared" si="48"/>
        <v>204272832</v>
      </c>
      <c r="E142" s="51">
        <v>204272832</v>
      </c>
      <c r="F142" s="51">
        <v>50540208</v>
      </c>
      <c r="G142" s="51">
        <v>50540208</v>
      </c>
      <c r="H142" s="52">
        <v>153732624</v>
      </c>
    </row>
    <row r="143" spans="1:8">
      <c r="A143" s="75"/>
      <c r="B143" s="50" t="s">
        <v>23</v>
      </c>
      <c r="C143" s="51">
        <v>0</v>
      </c>
      <c r="D143" s="51">
        <f t="shared" si="48"/>
        <v>0</v>
      </c>
      <c r="E143" s="51">
        <v>0</v>
      </c>
      <c r="F143" s="51">
        <v>0</v>
      </c>
      <c r="G143" s="51">
        <v>0</v>
      </c>
      <c r="H143" s="52">
        <v>0</v>
      </c>
    </row>
    <row r="144" spans="1:8">
      <c r="A144" s="75"/>
      <c r="B144" s="50" t="s">
        <v>24</v>
      </c>
      <c r="C144" s="51">
        <v>0</v>
      </c>
      <c r="D144" s="51">
        <f t="shared" si="48"/>
        <v>20535001</v>
      </c>
      <c r="E144" s="51">
        <v>20535001</v>
      </c>
      <c r="F144" s="51">
        <v>0</v>
      </c>
      <c r="G144" s="51">
        <v>0</v>
      </c>
      <c r="H144" s="52">
        <v>20535001</v>
      </c>
    </row>
    <row r="145" spans="1:8">
      <c r="A145" s="75"/>
      <c r="B145" s="50" t="s">
        <v>25</v>
      </c>
      <c r="C145" s="51">
        <v>0</v>
      </c>
      <c r="D145" s="51">
        <f t="shared" si="48"/>
        <v>0</v>
      </c>
      <c r="E145" s="51">
        <v>0</v>
      </c>
      <c r="F145" s="51">
        <v>0</v>
      </c>
      <c r="G145" s="51">
        <v>0</v>
      </c>
      <c r="H145" s="52">
        <v>0</v>
      </c>
    </row>
    <row r="146" spans="1:8">
      <c r="A146" s="76"/>
      <c r="B146" s="50" t="s">
        <v>26</v>
      </c>
      <c r="C146" s="51">
        <v>0</v>
      </c>
      <c r="D146" s="51">
        <f t="shared" si="48"/>
        <v>0</v>
      </c>
      <c r="E146" s="51">
        <v>0</v>
      </c>
      <c r="F146" s="51">
        <v>0</v>
      </c>
      <c r="G146" s="51">
        <v>0</v>
      </c>
      <c r="H146" s="52">
        <v>0</v>
      </c>
    </row>
    <row r="147" spans="1:8">
      <c r="A147" s="75"/>
      <c r="B147" s="50" t="s">
        <v>27</v>
      </c>
      <c r="C147" s="51">
        <v>0</v>
      </c>
      <c r="D147" s="51">
        <f t="shared" si="48"/>
        <v>0</v>
      </c>
      <c r="E147" s="51">
        <v>0</v>
      </c>
      <c r="F147" s="51">
        <v>0</v>
      </c>
      <c r="G147" s="51">
        <v>0</v>
      </c>
      <c r="H147" s="52">
        <v>0</v>
      </c>
    </row>
    <row r="148" spans="1:8">
      <c r="A148" s="75"/>
      <c r="B148" s="50" t="s">
        <v>28</v>
      </c>
      <c r="C148" s="51">
        <v>0</v>
      </c>
      <c r="D148" s="51">
        <f t="shared" si="48"/>
        <v>0</v>
      </c>
      <c r="E148" s="51">
        <v>0</v>
      </c>
      <c r="F148" s="51">
        <v>0</v>
      </c>
      <c r="G148" s="51">
        <v>0</v>
      </c>
      <c r="H148" s="52">
        <v>0</v>
      </c>
    </row>
    <row r="149" spans="1:8">
      <c r="A149" s="75"/>
      <c r="B149" s="50" t="s">
        <v>29</v>
      </c>
      <c r="C149" s="51">
        <v>0</v>
      </c>
      <c r="D149" s="51">
        <f t="shared" si="48"/>
        <v>0</v>
      </c>
      <c r="E149" s="51">
        <v>0</v>
      </c>
      <c r="F149" s="51">
        <v>0</v>
      </c>
      <c r="G149" s="51">
        <v>0</v>
      </c>
      <c r="H149" s="52">
        <v>0</v>
      </c>
    </row>
    <row r="150" spans="1:8">
      <c r="A150" s="75"/>
      <c r="B150" s="50" t="s">
        <v>30</v>
      </c>
      <c r="C150" s="51">
        <v>0</v>
      </c>
      <c r="D150" s="51">
        <f t="shared" si="48"/>
        <v>0</v>
      </c>
      <c r="E150" s="51">
        <v>0</v>
      </c>
      <c r="F150" s="51">
        <v>0</v>
      </c>
      <c r="G150" s="51">
        <v>0</v>
      </c>
      <c r="H150" s="52">
        <v>0</v>
      </c>
    </row>
    <row r="151" spans="1:8">
      <c r="A151" s="75"/>
      <c r="B151" s="50" t="s">
        <v>31</v>
      </c>
      <c r="C151" s="51">
        <v>116030914</v>
      </c>
      <c r="D151" s="51">
        <f t="shared" si="48"/>
        <v>-17681615.049999997</v>
      </c>
      <c r="E151" s="51">
        <v>98349298.950000003</v>
      </c>
      <c r="F151" s="51">
        <v>0</v>
      </c>
      <c r="G151" s="51">
        <v>0</v>
      </c>
      <c r="H151" s="52">
        <v>98349298.950000003</v>
      </c>
    </row>
    <row r="152" spans="1:8">
      <c r="A152" s="75"/>
      <c r="B152" s="50" t="s">
        <v>32</v>
      </c>
      <c r="C152" s="51">
        <v>0</v>
      </c>
      <c r="D152" s="51">
        <f t="shared" si="48"/>
        <v>0</v>
      </c>
      <c r="E152" s="51">
        <v>0</v>
      </c>
      <c r="F152" s="51">
        <v>0</v>
      </c>
      <c r="G152" s="51">
        <v>0</v>
      </c>
      <c r="H152" s="52">
        <v>0</v>
      </c>
    </row>
    <row r="153" spans="1:8">
      <c r="A153" s="75"/>
      <c r="B153" s="50" t="s">
        <v>33</v>
      </c>
      <c r="C153" s="51">
        <v>0</v>
      </c>
      <c r="D153" s="51">
        <f t="shared" si="48"/>
        <v>25582428.559999999</v>
      </c>
      <c r="E153" s="51">
        <v>25582428.559999999</v>
      </c>
      <c r="F153" s="51">
        <v>14273226.959999999</v>
      </c>
      <c r="G153" s="51">
        <v>14273226.959999999</v>
      </c>
      <c r="H153" s="52">
        <v>11309201.6</v>
      </c>
    </row>
    <row r="154" spans="1:8">
      <c r="A154" s="77"/>
      <c r="B154" s="50" t="s">
        <v>34</v>
      </c>
      <c r="C154" s="51">
        <v>0</v>
      </c>
      <c r="D154" s="51">
        <f t="shared" si="48"/>
        <v>0</v>
      </c>
      <c r="E154" s="51">
        <v>0</v>
      </c>
      <c r="F154" s="51">
        <v>0</v>
      </c>
      <c r="G154" s="51">
        <v>0</v>
      </c>
      <c r="H154" s="52">
        <v>0</v>
      </c>
    </row>
    <row r="155" spans="1:8">
      <c r="A155" s="45"/>
      <c r="B155" s="50" t="s">
        <v>35</v>
      </c>
      <c r="C155" s="51">
        <f>SUM(C156:C159)</f>
        <v>1837067306</v>
      </c>
      <c r="D155" s="51">
        <f t="shared" ref="D155:H155" si="49">SUM(D156:D159)</f>
        <v>-1411327804.3200002</v>
      </c>
      <c r="E155" s="51">
        <f t="shared" si="49"/>
        <v>425739501.67999995</v>
      </c>
      <c r="F155" s="51">
        <f t="shared" si="49"/>
        <v>0</v>
      </c>
      <c r="G155" s="51">
        <f t="shared" si="49"/>
        <v>0</v>
      </c>
      <c r="H155" s="52">
        <f t="shared" si="49"/>
        <v>425739501.67999995</v>
      </c>
    </row>
    <row r="156" spans="1:8">
      <c r="A156" s="75"/>
      <c r="B156" s="54" t="s">
        <v>36</v>
      </c>
      <c r="C156" s="55">
        <v>0</v>
      </c>
      <c r="D156" s="55">
        <f t="shared" ref="D156:D169" si="50">E156-C156</f>
        <v>0</v>
      </c>
      <c r="E156" s="55">
        <v>0</v>
      </c>
      <c r="F156" s="55">
        <v>0</v>
      </c>
      <c r="G156" s="55">
        <v>0</v>
      </c>
      <c r="H156" s="56">
        <v>0</v>
      </c>
    </row>
    <row r="157" spans="1:8">
      <c r="A157" s="75"/>
      <c r="B157" s="54" t="s">
        <v>37</v>
      </c>
      <c r="C157" s="55">
        <v>985703590</v>
      </c>
      <c r="D157" s="55">
        <f t="shared" si="50"/>
        <v>-559964088.32000005</v>
      </c>
      <c r="E157" s="55">
        <v>425739501.67999995</v>
      </c>
      <c r="F157" s="55">
        <v>0</v>
      </c>
      <c r="G157" s="55">
        <v>0</v>
      </c>
      <c r="H157" s="56">
        <v>425739501.67999995</v>
      </c>
    </row>
    <row r="158" spans="1:8">
      <c r="A158" s="75"/>
      <c r="B158" s="54" t="s">
        <v>38</v>
      </c>
      <c r="C158" s="55">
        <v>0</v>
      </c>
      <c r="D158" s="55">
        <f t="shared" si="50"/>
        <v>0</v>
      </c>
      <c r="E158" s="55">
        <v>0</v>
      </c>
      <c r="F158" s="55">
        <v>0</v>
      </c>
      <c r="G158" s="55">
        <v>0</v>
      </c>
      <c r="H158" s="56">
        <v>0</v>
      </c>
    </row>
    <row r="159" spans="1:8">
      <c r="A159" s="75"/>
      <c r="B159" s="54" t="s">
        <v>39</v>
      </c>
      <c r="C159" s="55">
        <v>851363716</v>
      </c>
      <c r="D159" s="55">
        <f>E159-C159</f>
        <v>-851363716</v>
      </c>
      <c r="E159" s="55">
        <v>0</v>
      </c>
      <c r="F159" s="55">
        <v>0</v>
      </c>
      <c r="G159" s="55">
        <v>0</v>
      </c>
      <c r="H159" s="56">
        <v>0</v>
      </c>
    </row>
    <row r="160" spans="1:8">
      <c r="A160" s="79"/>
      <c r="B160" s="50" t="s">
        <v>40</v>
      </c>
      <c r="C160" s="51">
        <v>125051062</v>
      </c>
      <c r="D160" s="51">
        <f>E160-C160</f>
        <v>5745386.700000003</v>
      </c>
      <c r="E160" s="51">
        <v>130796448.7</v>
      </c>
      <c r="F160" s="51">
        <v>18171494.949999999</v>
      </c>
      <c r="G160" s="51">
        <v>18171494.949999999</v>
      </c>
      <c r="H160" s="52">
        <v>112624953.75</v>
      </c>
    </row>
    <row r="161" spans="1:8">
      <c r="A161" s="45"/>
      <c r="B161" s="46" t="s">
        <v>41</v>
      </c>
      <c r="C161" s="47">
        <v>0</v>
      </c>
      <c r="D161" s="47">
        <f t="shared" si="50"/>
        <v>0</v>
      </c>
      <c r="E161" s="47">
        <v>0</v>
      </c>
      <c r="F161" s="47">
        <v>0</v>
      </c>
      <c r="G161" s="47">
        <v>0</v>
      </c>
      <c r="H161" s="48">
        <v>0</v>
      </c>
    </row>
    <row r="162" spans="1:8">
      <c r="A162" s="45"/>
      <c r="B162" s="46" t="s">
        <v>42</v>
      </c>
      <c r="C162" s="47">
        <v>5879575</v>
      </c>
      <c r="D162" s="47">
        <f t="shared" si="50"/>
        <v>-5879575</v>
      </c>
      <c r="E162" s="47">
        <v>0</v>
      </c>
      <c r="F162" s="47">
        <v>0</v>
      </c>
      <c r="G162" s="47">
        <v>0</v>
      </c>
      <c r="H162" s="48">
        <v>0</v>
      </c>
    </row>
    <row r="163" spans="1:8">
      <c r="A163" s="45"/>
      <c r="B163" s="46" t="s">
        <v>43</v>
      </c>
      <c r="C163" s="47">
        <f>SUM(C164:C169)</f>
        <v>74929451</v>
      </c>
      <c r="D163" s="47">
        <f t="shared" ref="D163:H163" si="51">SUM(D164:D169)</f>
        <v>-878197.70000000298</v>
      </c>
      <c r="E163" s="47">
        <f t="shared" si="51"/>
        <v>74051253.299999997</v>
      </c>
      <c r="F163" s="47">
        <f t="shared" si="51"/>
        <v>0</v>
      </c>
      <c r="G163" s="47">
        <f t="shared" si="51"/>
        <v>0</v>
      </c>
      <c r="H163" s="48">
        <f t="shared" si="51"/>
        <v>74051253.299999997</v>
      </c>
    </row>
    <row r="164" spans="1:8">
      <c r="A164" s="75"/>
      <c r="B164" s="50" t="s">
        <v>44</v>
      </c>
      <c r="C164" s="51">
        <v>0</v>
      </c>
      <c r="D164" s="51">
        <f t="shared" si="50"/>
        <v>0</v>
      </c>
      <c r="E164" s="51">
        <v>0</v>
      </c>
      <c r="F164" s="51">
        <v>0</v>
      </c>
      <c r="G164" s="51">
        <v>0</v>
      </c>
      <c r="H164" s="52">
        <v>0</v>
      </c>
    </row>
    <row r="165" spans="1:8">
      <c r="A165" s="75"/>
      <c r="B165" s="50" t="s">
        <v>45</v>
      </c>
      <c r="C165" s="51">
        <v>0</v>
      </c>
      <c r="D165" s="51">
        <f t="shared" si="50"/>
        <v>0</v>
      </c>
      <c r="E165" s="51">
        <v>0</v>
      </c>
      <c r="F165" s="51">
        <v>0</v>
      </c>
      <c r="G165" s="51">
        <v>0</v>
      </c>
      <c r="H165" s="52">
        <v>0</v>
      </c>
    </row>
    <row r="166" spans="1:8">
      <c r="A166" s="75"/>
      <c r="B166" s="50" t="s">
        <v>46</v>
      </c>
      <c r="C166" s="51">
        <v>0</v>
      </c>
      <c r="D166" s="51">
        <f t="shared" si="50"/>
        <v>0</v>
      </c>
      <c r="E166" s="51">
        <v>0</v>
      </c>
      <c r="F166" s="51">
        <v>0</v>
      </c>
      <c r="G166" s="51">
        <v>0</v>
      </c>
      <c r="H166" s="52">
        <v>0</v>
      </c>
    </row>
    <row r="167" spans="1:8" ht="25.5">
      <c r="A167" s="75"/>
      <c r="B167" s="50" t="s">
        <v>47</v>
      </c>
      <c r="C167" s="51">
        <v>0</v>
      </c>
      <c r="D167" s="51">
        <f t="shared" si="50"/>
        <v>0</v>
      </c>
      <c r="E167" s="51">
        <v>0</v>
      </c>
      <c r="F167" s="51">
        <v>0</v>
      </c>
      <c r="G167" s="51">
        <v>0</v>
      </c>
      <c r="H167" s="52">
        <v>0</v>
      </c>
    </row>
    <row r="168" spans="1:8">
      <c r="A168" s="75"/>
      <c r="B168" s="50" t="s">
        <v>48</v>
      </c>
      <c r="C168" s="51">
        <v>74929451</v>
      </c>
      <c r="D168" s="51">
        <f t="shared" si="50"/>
        <v>-878197.70000000298</v>
      </c>
      <c r="E168" s="51">
        <v>74051253.299999997</v>
      </c>
      <c r="F168" s="51">
        <v>0</v>
      </c>
      <c r="G168" s="51">
        <v>0</v>
      </c>
      <c r="H168" s="52">
        <v>74051253.299999997</v>
      </c>
    </row>
    <row r="169" spans="1:8">
      <c r="A169" s="78"/>
      <c r="B169" s="50" t="s">
        <v>49</v>
      </c>
      <c r="C169" s="51">
        <v>0</v>
      </c>
      <c r="D169" s="51">
        <f t="shared" si="50"/>
        <v>0</v>
      </c>
      <c r="E169" s="51">
        <v>0</v>
      </c>
      <c r="F169" s="51">
        <v>0</v>
      </c>
      <c r="G169" s="51">
        <v>0</v>
      </c>
      <c r="H169" s="52">
        <v>0</v>
      </c>
    </row>
    <row r="170" spans="1:8" ht="25.5">
      <c r="A170" s="45"/>
      <c r="B170" s="42" t="s">
        <v>50</v>
      </c>
      <c r="C170" s="43">
        <f t="shared" ref="C170:H170" si="52">C171+C201+C191+C193+C210+C204+C196+C214</f>
        <v>10309526776</v>
      </c>
      <c r="D170" s="43">
        <f t="shared" si="52"/>
        <v>466915341.59000003</v>
      </c>
      <c r="E170" s="43">
        <f t="shared" si="52"/>
        <v>10776442117.59</v>
      </c>
      <c r="F170" s="43">
        <f t="shared" si="52"/>
        <v>2039730893.7700002</v>
      </c>
      <c r="G170" s="43">
        <f t="shared" si="52"/>
        <v>1950780857.04</v>
      </c>
      <c r="H170" s="44">
        <f t="shared" si="52"/>
        <v>8736711223.8199997</v>
      </c>
    </row>
    <row r="171" spans="1:8">
      <c r="A171" s="45"/>
      <c r="B171" s="46" t="s">
        <v>51</v>
      </c>
      <c r="C171" s="47">
        <f>SUM(C172:C190)</f>
        <v>7560598478</v>
      </c>
      <c r="D171" s="47">
        <f t="shared" ref="D171:H171" si="53">SUM(D172:D190)</f>
        <v>444464269.88999999</v>
      </c>
      <c r="E171" s="47">
        <f t="shared" si="53"/>
        <v>8005062747.8900003</v>
      </c>
      <c r="F171" s="47">
        <f t="shared" si="53"/>
        <v>1315150338.26</v>
      </c>
      <c r="G171" s="47">
        <f t="shared" si="53"/>
        <v>1312089011.76</v>
      </c>
      <c r="H171" s="48">
        <f t="shared" si="53"/>
        <v>6689912409.6300001</v>
      </c>
    </row>
    <row r="172" spans="1:8">
      <c r="A172" s="75"/>
      <c r="B172" s="50" t="s">
        <v>52</v>
      </c>
      <c r="C172" s="51">
        <v>6399922667</v>
      </c>
      <c r="D172" s="51">
        <f t="shared" ref="D172:D190" si="54">E172-C172</f>
        <v>0</v>
      </c>
      <c r="E172" s="51">
        <v>6399922667</v>
      </c>
      <c r="F172" s="51">
        <v>995829509.25999999</v>
      </c>
      <c r="G172" s="51">
        <v>995829509.25999999</v>
      </c>
      <c r="H172" s="52">
        <v>5404093157.7399998</v>
      </c>
    </row>
    <row r="173" spans="1:8">
      <c r="A173" s="75"/>
      <c r="B173" s="50" t="s">
        <v>53</v>
      </c>
      <c r="C173" s="51">
        <v>331614876</v>
      </c>
      <c r="D173" s="51">
        <f t="shared" si="54"/>
        <v>-783927</v>
      </c>
      <c r="E173" s="51">
        <v>330830949</v>
      </c>
      <c r="F173" s="51">
        <v>66118045</v>
      </c>
      <c r="G173" s="51">
        <v>66118045</v>
      </c>
      <c r="H173" s="52">
        <v>264712904</v>
      </c>
    </row>
    <row r="174" spans="1:8" ht="25.5">
      <c r="A174" s="75"/>
      <c r="B174" s="50" t="s">
        <v>54</v>
      </c>
      <c r="C174" s="51">
        <v>0</v>
      </c>
      <c r="D174" s="51">
        <f t="shared" si="54"/>
        <v>0</v>
      </c>
      <c r="E174" s="51">
        <v>0</v>
      </c>
      <c r="F174" s="51">
        <v>0</v>
      </c>
      <c r="G174" s="51">
        <v>0</v>
      </c>
      <c r="H174" s="52">
        <v>0</v>
      </c>
    </row>
    <row r="175" spans="1:8" ht="25.5">
      <c r="A175" s="75"/>
      <c r="B175" s="50" t="s">
        <v>55</v>
      </c>
      <c r="C175" s="51">
        <v>149636104</v>
      </c>
      <c r="D175" s="51">
        <f t="shared" si="54"/>
        <v>0</v>
      </c>
      <c r="E175" s="51">
        <v>149636104</v>
      </c>
      <c r="F175" s="51">
        <v>32482940</v>
      </c>
      <c r="G175" s="51">
        <v>32482940</v>
      </c>
      <c r="H175" s="52">
        <v>117153164</v>
      </c>
    </row>
    <row r="176" spans="1:8" ht="25.5">
      <c r="A176" s="75"/>
      <c r="B176" s="50" t="s">
        <v>56</v>
      </c>
      <c r="C176" s="51">
        <v>116163314</v>
      </c>
      <c r="D176" s="51">
        <f t="shared" si="54"/>
        <v>0</v>
      </c>
      <c r="E176" s="51">
        <v>116163314</v>
      </c>
      <c r="F176" s="51">
        <v>29636732.999999996</v>
      </c>
      <c r="G176" s="51">
        <v>29636732.999999996</v>
      </c>
      <c r="H176" s="52">
        <v>86526581.000000015</v>
      </c>
    </row>
    <row r="177" spans="1:8" ht="25.5">
      <c r="A177" s="75"/>
      <c r="B177" s="50" t="s">
        <v>57</v>
      </c>
      <c r="C177" s="51">
        <v>62014575</v>
      </c>
      <c r="D177" s="51">
        <f t="shared" si="54"/>
        <v>-209358</v>
      </c>
      <c r="E177" s="51">
        <v>61805217</v>
      </c>
      <c r="F177" s="51">
        <v>13466960</v>
      </c>
      <c r="G177" s="51">
        <v>13466960</v>
      </c>
      <c r="H177" s="52">
        <v>48338257</v>
      </c>
    </row>
    <row r="178" spans="1:8">
      <c r="A178" s="75"/>
      <c r="B178" s="50" t="s">
        <v>58</v>
      </c>
      <c r="C178" s="51">
        <v>55769019</v>
      </c>
      <c r="D178" s="51">
        <f t="shared" si="54"/>
        <v>0</v>
      </c>
      <c r="E178" s="51">
        <v>55769019</v>
      </c>
      <c r="F178" s="51">
        <v>15866110</v>
      </c>
      <c r="G178" s="51">
        <v>15866110</v>
      </c>
      <c r="H178" s="52">
        <v>39902909</v>
      </c>
    </row>
    <row r="179" spans="1:8">
      <c r="A179" s="75"/>
      <c r="B179" s="50" t="s">
        <v>59</v>
      </c>
      <c r="C179" s="51">
        <v>0</v>
      </c>
      <c r="D179" s="51">
        <f t="shared" si="54"/>
        <v>0</v>
      </c>
      <c r="E179" s="51">
        <v>0</v>
      </c>
      <c r="F179" s="51">
        <v>0</v>
      </c>
      <c r="G179" s="51">
        <v>0</v>
      </c>
      <c r="H179" s="52">
        <v>0</v>
      </c>
    </row>
    <row r="180" spans="1:8">
      <c r="A180" s="75"/>
      <c r="B180" s="50" t="s">
        <v>60</v>
      </c>
      <c r="C180" s="51">
        <v>55925556</v>
      </c>
      <c r="D180" s="51">
        <f t="shared" si="54"/>
        <v>949570</v>
      </c>
      <c r="E180" s="51">
        <v>56875126</v>
      </c>
      <c r="F180" s="51">
        <v>11375026</v>
      </c>
      <c r="G180" s="51">
        <v>11375026</v>
      </c>
      <c r="H180" s="52">
        <v>45500100</v>
      </c>
    </row>
    <row r="181" spans="1:8">
      <c r="A181" s="76"/>
      <c r="B181" s="50" t="s">
        <v>61</v>
      </c>
      <c r="C181" s="51">
        <v>25667353</v>
      </c>
      <c r="D181" s="51">
        <f t="shared" si="54"/>
        <v>0</v>
      </c>
      <c r="E181" s="51">
        <v>25667353</v>
      </c>
      <c r="F181" s="51">
        <v>5101936</v>
      </c>
      <c r="G181" s="51">
        <v>5101936</v>
      </c>
      <c r="H181" s="52">
        <v>20565417</v>
      </c>
    </row>
    <row r="182" spans="1:8">
      <c r="A182" s="75"/>
      <c r="B182" s="50" t="s">
        <v>62</v>
      </c>
      <c r="C182" s="51">
        <v>248106051</v>
      </c>
      <c r="D182" s="51">
        <f t="shared" si="54"/>
        <v>0</v>
      </c>
      <c r="E182" s="51">
        <v>248106051</v>
      </c>
      <c r="F182" s="51">
        <v>48227650</v>
      </c>
      <c r="G182" s="51">
        <v>48227650</v>
      </c>
      <c r="H182" s="52">
        <v>199878400.99999997</v>
      </c>
    </row>
    <row r="183" spans="1:8">
      <c r="A183" s="75"/>
      <c r="B183" s="50" t="s">
        <v>63</v>
      </c>
      <c r="C183" s="51">
        <v>64879102</v>
      </c>
      <c r="D183" s="51">
        <f t="shared" si="54"/>
        <v>2499991.8899999857</v>
      </c>
      <c r="E183" s="51">
        <v>67379093.889999986</v>
      </c>
      <c r="F183" s="51">
        <v>12941000.000000002</v>
      </c>
      <c r="G183" s="51">
        <v>12941000.000000002</v>
      </c>
      <c r="H183" s="52">
        <v>54438093.890000001</v>
      </c>
    </row>
    <row r="184" spans="1:8">
      <c r="A184" s="77"/>
      <c r="B184" s="50" t="s">
        <v>64</v>
      </c>
      <c r="C184" s="51">
        <v>0</v>
      </c>
      <c r="D184" s="51">
        <f t="shared" si="54"/>
        <v>0</v>
      </c>
      <c r="E184" s="51">
        <v>0</v>
      </c>
      <c r="F184" s="51">
        <v>0</v>
      </c>
      <c r="G184" s="51">
        <v>0</v>
      </c>
      <c r="H184" s="52">
        <v>0</v>
      </c>
    </row>
    <row r="185" spans="1:8" ht="25.5">
      <c r="A185" s="75"/>
      <c r="B185" s="58" t="s">
        <v>65</v>
      </c>
      <c r="C185" s="51">
        <v>0</v>
      </c>
      <c r="D185" s="51">
        <f t="shared" si="54"/>
        <v>440870823</v>
      </c>
      <c r="E185" s="51">
        <v>440870823</v>
      </c>
      <c r="F185" s="51">
        <v>73478470</v>
      </c>
      <c r="G185" s="51">
        <v>73478470</v>
      </c>
      <c r="H185" s="52">
        <v>367392353</v>
      </c>
    </row>
    <row r="186" spans="1:8">
      <c r="A186" s="75"/>
      <c r="B186" s="50" t="s">
        <v>66</v>
      </c>
      <c r="C186" s="51">
        <v>0</v>
      </c>
      <c r="D186" s="51">
        <f t="shared" si="54"/>
        <v>0</v>
      </c>
      <c r="E186" s="51">
        <v>0</v>
      </c>
      <c r="F186" s="51">
        <v>0</v>
      </c>
      <c r="G186" s="51">
        <v>0</v>
      </c>
      <c r="H186" s="52">
        <v>0</v>
      </c>
    </row>
    <row r="187" spans="1:8">
      <c r="A187" s="77"/>
      <c r="B187" s="50" t="s">
        <v>67</v>
      </c>
      <c r="C187" s="51">
        <v>13937694</v>
      </c>
      <c r="D187" s="51">
        <f t="shared" si="54"/>
        <v>0</v>
      </c>
      <c r="E187" s="51">
        <v>13937694</v>
      </c>
      <c r="F187" s="51">
        <v>2781000</v>
      </c>
      <c r="G187" s="51">
        <v>2781000</v>
      </c>
      <c r="H187" s="52">
        <v>11156694</v>
      </c>
    </row>
    <row r="188" spans="1:8">
      <c r="A188" s="77"/>
      <c r="B188" s="58" t="s">
        <v>68</v>
      </c>
      <c r="C188" s="51">
        <v>13628486</v>
      </c>
      <c r="D188" s="51">
        <f t="shared" si="54"/>
        <v>1137170</v>
      </c>
      <c r="E188" s="51">
        <v>14765656</v>
      </c>
      <c r="F188" s="51">
        <v>2953128</v>
      </c>
      <c r="G188" s="51">
        <v>0</v>
      </c>
      <c r="H188" s="52">
        <v>11812528</v>
      </c>
    </row>
    <row r="189" spans="1:8">
      <c r="A189" s="77"/>
      <c r="B189" s="58" t="s">
        <v>69</v>
      </c>
      <c r="C189" s="51">
        <v>15285577</v>
      </c>
      <c r="D189" s="51">
        <f t="shared" si="54"/>
        <v>0</v>
      </c>
      <c r="E189" s="51">
        <v>15285577</v>
      </c>
      <c r="F189" s="51">
        <v>3152926</v>
      </c>
      <c r="G189" s="51">
        <v>3152926</v>
      </c>
      <c r="H189" s="52">
        <v>12132651</v>
      </c>
    </row>
    <row r="190" spans="1:8">
      <c r="A190" s="77"/>
      <c r="B190" s="58" t="s">
        <v>70</v>
      </c>
      <c r="C190" s="51">
        <v>8048104</v>
      </c>
      <c r="D190" s="51">
        <f t="shared" si="54"/>
        <v>0</v>
      </c>
      <c r="E190" s="51">
        <v>8048104</v>
      </c>
      <c r="F190" s="51">
        <v>1738905</v>
      </c>
      <c r="G190" s="51">
        <v>1630706.5</v>
      </c>
      <c r="H190" s="52">
        <v>6309199</v>
      </c>
    </row>
    <row r="191" spans="1:8">
      <c r="A191" s="45"/>
      <c r="B191" s="46" t="s">
        <v>71</v>
      </c>
      <c r="C191" s="47">
        <f t="shared" ref="C191:H191" si="55">SUM(C192:C192)</f>
        <v>2583458998</v>
      </c>
      <c r="D191" s="47">
        <f t="shared" si="55"/>
        <v>0</v>
      </c>
      <c r="E191" s="47">
        <f t="shared" si="55"/>
        <v>2583458998</v>
      </c>
      <c r="F191" s="47">
        <f t="shared" si="55"/>
        <v>681174912.81000006</v>
      </c>
      <c r="G191" s="47">
        <f t="shared" si="55"/>
        <v>611089901.27999997</v>
      </c>
      <c r="H191" s="48">
        <f t="shared" si="55"/>
        <v>1902284085.1900001</v>
      </c>
    </row>
    <row r="192" spans="1:8">
      <c r="A192" s="75"/>
      <c r="B192" s="50" t="s">
        <v>72</v>
      </c>
      <c r="C192" s="51">
        <v>2583458998</v>
      </c>
      <c r="D192" s="51">
        <f t="shared" ref="D192" si="56">E192-C192</f>
        <v>0</v>
      </c>
      <c r="E192" s="51">
        <v>2583458998</v>
      </c>
      <c r="F192" s="51">
        <v>681174912.81000006</v>
      </c>
      <c r="G192" s="51">
        <v>611089901.27999997</v>
      </c>
      <c r="H192" s="52">
        <v>1902284085.1900001</v>
      </c>
    </row>
    <row r="193" spans="1:8">
      <c r="A193" s="45"/>
      <c r="B193" s="46" t="s">
        <v>73</v>
      </c>
      <c r="C193" s="47">
        <f t="shared" ref="C193:H193" si="57">SUM(C194:C195)</f>
        <v>0</v>
      </c>
      <c r="D193" s="47">
        <f t="shared" si="57"/>
        <v>0</v>
      </c>
      <c r="E193" s="47">
        <f t="shared" si="57"/>
        <v>0</v>
      </c>
      <c r="F193" s="47">
        <f t="shared" si="57"/>
        <v>0</v>
      </c>
      <c r="G193" s="47">
        <f t="shared" si="57"/>
        <v>0</v>
      </c>
      <c r="H193" s="48">
        <f t="shared" si="57"/>
        <v>0</v>
      </c>
    </row>
    <row r="194" spans="1:8">
      <c r="A194" s="75"/>
      <c r="B194" s="50" t="s">
        <v>74</v>
      </c>
      <c r="C194" s="51">
        <v>0</v>
      </c>
      <c r="D194" s="51">
        <f t="shared" ref="D194:D195" si="58">E194-C194</f>
        <v>0</v>
      </c>
      <c r="E194" s="51">
        <v>0</v>
      </c>
      <c r="F194" s="51">
        <v>0</v>
      </c>
      <c r="G194" s="51">
        <v>0</v>
      </c>
      <c r="H194" s="52">
        <v>0</v>
      </c>
    </row>
    <row r="195" spans="1:8" ht="25.5">
      <c r="A195" s="75"/>
      <c r="B195" s="59" t="s">
        <v>75</v>
      </c>
      <c r="C195" s="51">
        <v>0</v>
      </c>
      <c r="D195" s="51">
        <f t="shared" si="58"/>
        <v>0</v>
      </c>
      <c r="E195" s="51">
        <v>0</v>
      </c>
      <c r="F195" s="51">
        <v>0</v>
      </c>
      <c r="G195" s="51">
        <v>0</v>
      </c>
      <c r="H195" s="52">
        <v>0</v>
      </c>
    </row>
    <row r="196" spans="1:8">
      <c r="A196" s="45"/>
      <c r="B196" s="46" t="s">
        <v>76</v>
      </c>
      <c r="C196" s="47">
        <f>SUM(C197:C200)</f>
        <v>0</v>
      </c>
      <c r="D196" s="47">
        <f t="shared" ref="D196:H196" si="59">SUM(D197:D200)</f>
        <v>0</v>
      </c>
      <c r="E196" s="47">
        <f t="shared" si="59"/>
        <v>0</v>
      </c>
      <c r="F196" s="47">
        <f t="shared" si="59"/>
        <v>0</v>
      </c>
      <c r="G196" s="47">
        <f t="shared" si="59"/>
        <v>0</v>
      </c>
      <c r="H196" s="48">
        <f t="shared" si="59"/>
        <v>0</v>
      </c>
    </row>
    <row r="197" spans="1:8" hidden="1">
      <c r="A197" s="79"/>
      <c r="B197" s="50" t="s">
        <v>77</v>
      </c>
      <c r="C197" s="51">
        <v>0</v>
      </c>
      <c r="D197" s="51">
        <f t="shared" ref="D197:D200" si="60">E197-C197</f>
        <v>0</v>
      </c>
      <c r="E197" s="51">
        <v>0</v>
      </c>
      <c r="F197" s="51">
        <v>0</v>
      </c>
      <c r="G197" s="51">
        <v>0</v>
      </c>
      <c r="H197" s="52">
        <v>0</v>
      </c>
    </row>
    <row r="198" spans="1:8" ht="25.9" customHeight="1">
      <c r="A198" s="75"/>
      <c r="B198" s="50" t="s">
        <v>78</v>
      </c>
      <c r="C198" s="51">
        <v>0</v>
      </c>
      <c r="D198" s="51">
        <f t="shared" si="60"/>
        <v>0</v>
      </c>
      <c r="E198" s="51">
        <v>0</v>
      </c>
      <c r="F198" s="51">
        <v>0</v>
      </c>
      <c r="G198" s="51">
        <v>0</v>
      </c>
      <c r="H198" s="52">
        <v>0</v>
      </c>
    </row>
    <row r="199" spans="1:8">
      <c r="A199" s="80"/>
      <c r="B199" s="50" t="s">
        <v>79</v>
      </c>
      <c r="C199" s="51">
        <v>0</v>
      </c>
      <c r="D199" s="51">
        <f t="shared" si="60"/>
        <v>0</v>
      </c>
      <c r="E199" s="51">
        <v>0</v>
      </c>
      <c r="F199" s="51">
        <v>0</v>
      </c>
      <c r="G199" s="51">
        <v>0</v>
      </c>
      <c r="H199" s="52">
        <v>0</v>
      </c>
    </row>
    <row r="200" spans="1:8">
      <c r="A200" s="81"/>
      <c r="B200" s="50" t="s">
        <v>80</v>
      </c>
      <c r="C200" s="51">
        <v>0</v>
      </c>
      <c r="D200" s="51">
        <f t="shared" si="60"/>
        <v>0</v>
      </c>
      <c r="E200" s="51">
        <v>0</v>
      </c>
      <c r="F200" s="51">
        <v>0</v>
      </c>
      <c r="G200" s="51">
        <v>0</v>
      </c>
      <c r="H200" s="52">
        <v>0</v>
      </c>
    </row>
    <row r="201" spans="1:8">
      <c r="A201" s="45"/>
      <c r="B201" s="46" t="s">
        <v>81</v>
      </c>
      <c r="C201" s="47">
        <f>SUM(C202:C203)</f>
        <v>0</v>
      </c>
      <c r="D201" s="47">
        <f t="shared" ref="D201:H201" si="61">SUM(D202:D203)</f>
        <v>0</v>
      </c>
      <c r="E201" s="47">
        <f t="shared" si="61"/>
        <v>0</v>
      </c>
      <c r="F201" s="47">
        <f t="shared" si="61"/>
        <v>0</v>
      </c>
      <c r="G201" s="47">
        <f t="shared" si="61"/>
        <v>0</v>
      </c>
      <c r="H201" s="48">
        <f t="shared" si="61"/>
        <v>0</v>
      </c>
    </row>
    <row r="202" spans="1:8">
      <c r="A202" s="75"/>
      <c r="B202" s="50" t="s">
        <v>82</v>
      </c>
      <c r="C202" s="51">
        <v>0</v>
      </c>
      <c r="D202" s="51">
        <f t="shared" ref="D202:D203" si="62">E202-C202</f>
        <v>0</v>
      </c>
      <c r="E202" s="51">
        <v>0</v>
      </c>
      <c r="F202" s="51">
        <v>0</v>
      </c>
      <c r="G202" s="51">
        <v>0</v>
      </c>
      <c r="H202" s="52">
        <v>0</v>
      </c>
    </row>
    <row r="203" spans="1:8">
      <c r="A203" s="75"/>
      <c r="B203" s="50" t="s">
        <v>83</v>
      </c>
      <c r="C203" s="51">
        <v>0</v>
      </c>
      <c r="D203" s="51">
        <f t="shared" si="62"/>
        <v>0</v>
      </c>
      <c r="E203" s="51">
        <v>0</v>
      </c>
      <c r="F203" s="51">
        <v>0</v>
      </c>
      <c r="G203" s="51">
        <v>0</v>
      </c>
      <c r="H203" s="52">
        <v>0</v>
      </c>
    </row>
    <row r="204" spans="1:8">
      <c r="A204" s="45"/>
      <c r="B204" s="46" t="s">
        <v>84</v>
      </c>
      <c r="C204" s="47">
        <f>SUM(C205:C209)</f>
        <v>162019691</v>
      </c>
      <c r="D204" s="47">
        <f t="shared" ref="D204:H204" si="63">SUM(D205:D209)</f>
        <v>15803698.700000018</v>
      </c>
      <c r="E204" s="47">
        <f t="shared" si="63"/>
        <v>177823389.70000002</v>
      </c>
      <c r="F204" s="47">
        <f t="shared" si="63"/>
        <v>43405642.699999996</v>
      </c>
      <c r="G204" s="47">
        <f t="shared" si="63"/>
        <v>27601944</v>
      </c>
      <c r="H204" s="48">
        <f t="shared" si="63"/>
        <v>134417747</v>
      </c>
    </row>
    <row r="205" spans="1:8" ht="25.5">
      <c r="A205" s="75"/>
      <c r="B205" s="50" t="s">
        <v>85</v>
      </c>
      <c r="C205" s="51">
        <v>162019691</v>
      </c>
      <c r="D205" s="51">
        <f t="shared" ref="D205:D209" si="64">E205-C205</f>
        <v>15803698.700000018</v>
      </c>
      <c r="E205" s="51">
        <v>177823389.70000002</v>
      </c>
      <c r="F205" s="51">
        <v>43405642.699999996</v>
      </c>
      <c r="G205" s="51">
        <v>27601944</v>
      </c>
      <c r="H205" s="52">
        <v>134417747</v>
      </c>
    </row>
    <row r="206" spans="1:8">
      <c r="A206" s="75"/>
      <c r="B206" s="50" t="s">
        <v>86</v>
      </c>
      <c r="C206" s="51">
        <v>0</v>
      </c>
      <c r="D206" s="51">
        <f t="shared" si="64"/>
        <v>0</v>
      </c>
      <c r="E206" s="51">
        <v>0</v>
      </c>
      <c r="F206" s="51">
        <v>0</v>
      </c>
      <c r="G206" s="51">
        <v>0</v>
      </c>
      <c r="H206" s="52">
        <v>0</v>
      </c>
    </row>
    <row r="207" spans="1:8" ht="25.5">
      <c r="A207" s="75"/>
      <c r="B207" s="50" t="s">
        <v>87</v>
      </c>
      <c r="C207" s="51">
        <v>0</v>
      </c>
      <c r="D207" s="51">
        <f t="shared" si="64"/>
        <v>0</v>
      </c>
      <c r="E207" s="51">
        <v>0</v>
      </c>
      <c r="F207" s="51">
        <v>0</v>
      </c>
      <c r="G207" s="51">
        <v>0</v>
      </c>
      <c r="H207" s="52">
        <v>0</v>
      </c>
    </row>
    <row r="208" spans="1:8">
      <c r="A208" s="75"/>
      <c r="B208" s="50" t="s">
        <v>88</v>
      </c>
      <c r="C208" s="51">
        <v>0</v>
      </c>
      <c r="D208" s="51">
        <f t="shared" si="64"/>
        <v>0</v>
      </c>
      <c r="E208" s="51">
        <v>0</v>
      </c>
      <c r="F208" s="51">
        <v>0</v>
      </c>
      <c r="G208" s="51">
        <v>0</v>
      </c>
      <c r="H208" s="52">
        <v>0</v>
      </c>
    </row>
    <row r="209" spans="1:8">
      <c r="A209" s="75"/>
      <c r="B209" s="50" t="s">
        <v>89</v>
      </c>
      <c r="C209" s="51">
        <v>0</v>
      </c>
      <c r="D209" s="51">
        <f t="shared" si="64"/>
        <v>0</v>
      </c>
      <c r="E209" s="51">
        <v>0</v>
      </c>
      <c r="F209" s="51">
        <v>0</v>
      </c>
      <c r="G209" s="51">
        <v>0</v>
      </c>
      <c r="H209" s="52">
        <v>0</v>
      </c>
    </row>
    <row r="210" spans="1:8">
      <c r="A210" s="45"/>
      <c r="B210" s="46" t="s">
        <v>90</v>
      </c>
      <c r="C210" s="47">
        <f t="shared" ref="C210:H210" si="65">SUM(C211:C213)</f>
        <v>0</v>
      </c>
      <c r="D210" s="47">
        <f t="shared" si="65"/>
        <v>0</v>
      </c>
      <c r="E210" s="47">
        <f t="shared" si="65"/>
        <v>0</v>
      </c>
      <c r="F210" s="47">
        <f t="shared" si="65"/>
        <v>0</v>
      </c>
      <c r="G210" s="47">
        <f t="shared" si="65"/>
        <v>0</v>
      </c>
      <c r="H210" s="48">
        <f t="shared" si="65"/>
        <v>0</v>
      </c>
    </row>
    <row r="211" spans="1:8" ht="25.5" hidden="1">
      <c r="A211" s="75"/>
      <c r="B211" s="50" t="s">
        <v>91</v>
      </c>
      <c r="C211" s="51">
        <v>0</v>
      </c>
      <c r="D211" s="51">
        <f t="shared" ref="D211:D213" si="66">E211-C211</f>
        <v>0</v>
      </c>
      <c r="E211" s="51">
        <v>0</v>
      </c>
      <c r="F211" s="51">
        <v>0</v>
      </c>
      <c r="G211" s="51">
        <v>0</v>
      </c>
      <c r="H211" s="52">
        <v>0</v>
      </c>
    </row>
    <row r="212" spans="1:8" hidden="1">
      <c r="A212" s="75"/>
      <c r="B212" s="50" t="s">
        <v>92</v>
      </c>
      <c r="C212" s="51">
        <v>0</v>
      </c>
      <c r="D212" s="51">
        <f t="shared" si="66"/>
        <v>0</v>
      </c>
      <c r="E212" s="51">
        <v>0</v>
      </c>
      <c r="F212" s="51">
        <v>0</v>
      </c>
      <c r="G212" s="51">
        <v>0</v>
      </c>
      <c r="H212" s="52">
        <v>0</v>
      </c>
    </row>
    <row r="213" spans="1:8" ht="25.5" hidden="1">
      <c r="A213" s="75"/>
      <c r="B213" s="50" t="s">
        <v>93</v>
      </c>
      <c r="C213" s="51">
        <v>0</v>
      </c>
      <c r="D213" s="51">
        <f t="shared" si="66"/>
        <v>0</v>
      </c>
      <c r="E213" s="51">
        <v>0</v>
      </c>
      <c r="F213" s="51">
        <v>0</v>
      </c>
      <c r="G213" s="51">
        <v>0</v>
      </c>
      <c r="H213" s="52">
        <v>0</v>
      </c>
    </row>
    <row r="214" spans="1:8">
      <c r="A214" s="45"/>
      <c r="B214" s="46" t="s">
        <v>94</v>
      </c>
      <c r="C214" s="47">
        <f>SUM(C215:C216)</f>
        <v>3449609</v>
      </c>
      <c r="D214" s="47">
        <f t="shared" ref="D214:H214" si="67">SUM(D215:D216)</f>
        <v>6647373</v>
      </c>
      <c r="E214" s="47">
        <f t="shared" si="67"/>
        <v>10096982</v>
      </c>
      <c r="F214" s="47">
        <f t="shared" si="67"/>
        <v>0</v>
      </c>
      <c r="G214" s="47">
        <f t="shared" si="67"/>
        <v>0</v>
      </c>
      <c r="H214" s="48">
        <f t="shared" si="67"/>
        <v>10096982</v>
      </c>
    </row>
    <row r="215" spans="1:8" ht="25.5">
      <c r="A215" s="80"/>
      <c r="B215" s="50" t="s">
        <v>95</v>
      </c>
      <c r="C215" s="51">
        <v>0</v>
      </c>
      <c r="D215" s="51">
        <f t="shared" ref="D215:D216" si="68">E215-C215</f>
        <v>0</v>
      </c>
      <c r="E215" s="51">
        <v>0</v>
      </c>
      <c r="F215" s="51">
        <v>0</v>
      </c>
      <c r="G215" s="51">
        <v>0</v>
      </c>
      <c r="H215" s="52">
        <v>0</v>
      </c>
    </row>
    <row r="216" spans="1:8">
      <c r="A216" s="80"/>
      <c r="B216" s="50" t="s">
        <v>96</v>
      </c>
      <c r="C216" s="51">
        <v>3449609</v>
      </c>
      <c r="D216" s="51">
        <f t="shared" si="68"/>
        <v>6647373</v>
      </c>
      <c r="E216" s="51">
        <v>10096982</v>
      </c>
      <c r="F216" s="51">
        <v>0</v>
      </c>
      <c r="G216" s="51">
        <v>0</v>
      </c>
      <c r="H216" s="52">
        <v>10096982</v>
      </c>
    </row>
    <row r="217" spans="1:8">
      <c r="A217" s="45"/>
      <c r="B217" s="42" t="s">
        <v>97</v>
      </c>
      <c r="C217" s="43">
        <v>0</v>
      </c>
      <c r="D217" s="43">
        <v>0</v>
      </c>
      <c r="E217" s="43">
        <v>0</v>
      </c>
      <c r="F217" s="43">
        <v>0</v>
      </c>
      <c r="G217" s="43">
        <v>0</v>
      </c>
      <c r="H217" s="44">
        <v>0</v>
      </c>
    </row>
    <row r="218" spans="1:8" ht="25.5">
      <c r="A218" s="45"/>
      <c r="B218" s="39" t="s">
        <v>98</v>
      </c>
      <c r="C218" s="40">
        <f>C219+C224</f>
        <v>0</v>
      </c>
      <c r="D218" s="40">
        <f t="shared" ref="D218:H218" si="69">D219+D224</f>
        <v>0</v>
      </c>
      <c r="E218" s="40">
        <f t="shared" si="69"/>
        <v>0</v>
      </c>
      <c r="F218" s="40">
        <f t="shared" si="69"/>
        <v>0</v>
      </c>
      <c r="G218" s="40">
        <f t="shared" si="69"/>
        <v>0</v>
      </c>
      <c r="H218" s="41">
        <f t="shared" si="69"/>
        <v>0</v>
      </c>
    </row>
    <row r="219" spans="1:8" ht="25.5">
      <c r="A219" s="45"/>
      <c r="B219" s="42" t="s">
        <v>99</v>
      </c>
      <c r="C219" s="43">
        <f>C220</f>
        <v>0</v>
      </c>
      <c r="D219" s="43">
        <f t="shared" ref="D219:H219" si="70">D220</f>
        <v>0</v>
      </c>
      <c r="E219" s="43">
        <f t="shared" si="70"/>
        <v>0</v>
      </c>
      <c r="F219" s="43">
        <f t="shared" si="70"/>
        <v>0</v>
      </c>
      <c r="G219" s="43">
        <f t="shared" si="70"/>
        <v>0</v>
      </c>
      <c r="H219" s="44">
        <f t="shared" si="70"/>
        <v>0</v>
      </c>
    </row>
    <row r="220" spans="1:8">
      <c r="A220" s="45"/>
      <c r="B220" s="46" t="s">
        <v>127</v>
      </c>
      <c r="C220" s="47">
        <f t="shared" ref="C220:H220" si="71">SUM(C221:C223)</f>
        <v>0</v>
      </c>
      <c r="D220" s="47">
        <f t="shared" si="71"/>
        <v>0</v>
      </c>
      <c r="E220" s="47">
        <f t="shared" si="71"/>
        <v>0</v>
      </c>
      <c r="F220" s="47">
        <f t="shared" si="71"/>
        <v>0</v>
      </c>
      <c r="G220" s="47">
        <f t="shared" si="71"/>
        <v>0</v>
      </c>
      <c r="H220" s="48">
        <f t="shared" si="71"/>
        <v>0</v>
      </c>
    </row>
    <row r="221" spans="1:8" hidden="1">
      <c r="A221" s="75"/>
      <c r="B221" s="50" t="s">
        <v>101</v>
      </c>
      <c r="C221" s="51">
        <v>0</v>
      </c>
      <c r="D221" s="51">
        <f t="shared" ref="D221:D223" si="72">E221-C221</f>
        <v>0</v>
      </c>
      <c r="E221" s="51">
        <v>0</v>
      </c>
      <c r="F221" s="51">
        <v>0</v>
      </c>
      <c r="G221" s="51">
        <v>0</v>
      </c>
      <c r="H221" s="52">
        <v>0</v>
      </c>
    </row>
    <row r="222" spans="1:8" hidden="1">
      <c r="A222" s="79"/>
      <c r="B222" s="50" t="s">
        <v>102</v>
      </c>
      <c r="C222" s="51">
        <v>0</v>
      </c>
      <c r="D222" s="51">
        <f t="shared" si="72"/>
        <v>0</v>
      </c>
      <c r="E222" s="51">
        <v>0</v>
      </c>
      <c r="F222" s="51">
        <v>0</v>
      </c>
      <c r="G222" s="51">
        <v>0</v>
      </c>
      <c r="H222" s="52">
        <v>0</v>
      </c>
    </row>
    <row r="223" spans="1:8" hidden="1">
      <c r="A223" s="75"/>
      <c r="B223" s="50" t="s">
        <v>103</v>
      </c>
      <c r="C223" s="51">
        <v>0</v>
      </c>
      <c r="D223" s="51">
        <f t="shared" si="72"/>
        <v>0</v>
      </c>
      <c r="E223" s="51">
        <v>0</v>
      </c>
      <c r="F223" s="51">
        <v>0</v>
      </c>
      <c r="G223" s="51">
        <v>0</v>
      </c>
      <c r="H223" s="52">
        <v>0</v>
      </c>
    </row>
    <row r="224" spans="1:8" s="35" customFormat="1" ht="26.25">
      <c r="A224" s="45"/>
      <c r="B224" s="42" t="s">
        <v>104</v>
      </c>
      <c r="C224" s="43">
        <v>0</v>
      </c>
      <c r="D224" s="43">
        <v>0</v>
      </c>
      <c r="E224" s="43">
        <v>0</v>
      </c>
      <c r="F224" s="43">
        <v>0</v>
      </c>
      <c r="G224" s="43">
        <v>0</v>
      </c>
      <c r="H224" s="44">
        <v>0</v>
      </c>
    </row>
    <row r="225" spans="1:8">
      <c r="A225" s="45"/>
      <c r="B225" s="36" t="s">
        <v>105</v>
      </c>
      <c r="C225" s="37">
        <f>C226+C227+C231</f>
        <v>0</v>
      </c>
      <c r="D225" s="37">
        <f t="shared" ref="D225:H225" si="73">D226+D227+D231</f>
        <v>0</v>
      </c>
      <c r="E225" s="37">
        <f t="shared" si="73"/>
        <v>0</v>
      </c>
      <c r="F225" s="37">
        <f t="shared" si="73"/>
        <v>0</v>
      </c>
      <c r="G225" s="37">
        <f t="shared" si="73"/>
        <v>0</v>
      </c>
      <c r="H225" s="38">
        <f t="shared" si="73"/>
        <v>0</v>
      </c>
    </row>
    <row r="226" spans="1:8" ht="25.5">
      <c r="A226" s="45"/>
      <c r="B226" s="39" t="s">
        <v>106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1">
        <v>0</v>
      </c>
    </row>
    <row r="227" spans="1:8" s="35" customFormat="1" ht="26.25">
      <c r="A227" s="45"/>
      <c r="B227" s="39" t="s">
        <v>107</v>
      </c>
      <c r="C227" s="40">
        <f>C228</f>
        <v>0</v>
      </c>
      <c r="D227" s="40">
        <f t="shared" ref="D227:H228" si="74">D228</f>
        <v>0</v>
      </c>
      <c r="E227" s="40">
        <f t="shared" si="74"/>
        <v>0</v>
      </c>
      <c r="F227" s="40">
        <f t="shared" si="74"/>
        <v>0</v>
      </c>
      <c r="G227" s="40">
        <f t="shared" si="74"/>
        <v>0</v>
      </c>
      <c r="H227" s="41">
        <f t="shared" si="74"/>
        <v>0</v>
      </c>
    </row>
    <row r="228" spans="1:8" ht="25.5">
      <c r="A228" s="45"/>
      <c r="B228" s="42" t="s">
        <v>108</v>
      </c>
      <c r="C228" s="43">
        <f>C229</f>
        <v>0</v>
      </c>
      <c r="D228" s="43">
        <f>D229</f>
        <v>0</v>
      </c>
      <c r="E228" s="43">
        <f t="shared" si="74"/>
        <v>0</v>
      </c>
      <c r="F228" s="43">
        <f t="shared" si="74"/>
        <v>0</v>
      </c>
      <c r="G228" s="43">
        <f t="shared" si="74"/>
        <v>0</v>
      </c>
      <c r="H228" s="44">
        <f t="shared" si="74"/>
        <v>0</v>
      </c>
    </row>
    <row r="229" spans="1:8">
      <c r="A229" s="75"/>
      <c r="B229" s="46" t="s">
        <v>109</v>
      </c>
      <c r="C229" s="47">
        <f t="shared" ref="C229:F229" si="75">C230</f>
        <v>0</v>
      </c>
      <c r="D229" s="47">
        <f t="shared" si="75"/>
        <v>0</v>
      </c>
      <c r="E229" s="47">
        <f>E230</f>
        <v>0</v>
      </c>
      <c r="F229" s="47">
        <f t="shared" si="75"/>
        <v>0</v>
      </c>
      <c r="G229" s="47">
        <f>G230</f>
        <v>0</v>
      </c>
      <c r="H229" s="48">
        <f>H230</f>
        <v>0</v>
      </c>
    </row>
    <row r="230" spans="1:8" ht="25.5">
      <c r="A230" s="77"/>
      <c r="B230" s="50" t="s">
        <v>110</v>
      </c>
      <c r="C230" s="51">
        <v>0</v>
      </c>
      <c r="D230" s="51">
        <f t="shared" ref="D230" si="76">E230-C230</f>
        <v>0</v>
      </c>
      <c r="E230" s="51">
        <v>0</v>
      </c>
      <c r="F230" s="51">
        <v>0</v>
      </c>
      <c r="G230" s="51">
        <v>0</v>
      </c>
      <c r="H230" s="52">
        <v>0</v>
      </c>
    </row>
    <row r="231" spans="1:8" s="35" customFormat="1" ht="26.25">
      <c r="A231" s="45"/>
      <c r="B231" s="39" t="s">
        <v>111</v>
      </c>
      <c r="C231" s="40">
        <v>0</v>
      </c>
      <c r="D231" s="40">
        <v>0</v>
      </c>
      <c r="E231" s="40">
        <v>0</v>
      </c>
      <c r="F231" s="40">
        <v>0</v>
      </c>
      <c r="G231" s="40">
        <v>0</v>
      </c>
      <c r="H231" s="41">
        <v>0</v>
      </c>
    </row>
    <row r="232" spans="1:8">
      <c r="A232" s="45"/>
      <c r="B232" s="31" t="s">
        <v>112</v>
      </c>
      <c r="C232" s="32">
        <f>C233</f>
        <v>2290732702</v>
      </c>
      <c r="D232" s="33">
        <f t="shared" ref="D232:H233" si="77">D233</f>
        <v>213776123</v>
      </c>
      <c r="E232" s="33">
        <f t="shared" si="77"/>
        <v>2504508825</v>
      </c>
      <c r="F232" s="33">
        <f t="shared" si="77"/>
        <v>682818390</v>
      </c>
      <c r="G232" s="33">
        <f t="shared" si="77"/>
        <v>682818390</v>
      </c>
      <c r="H232" s="34">
        <f t="shared" si="77"/>
        <v>1821690435</v>
      </c>
    </row>
    <row r="233" spans="1:8">
      <c r="A233" s="45"/>
      <c r="B233" s="36" t="s">
        <v>128</v>
      </c>
      <c r="C233" s="37">
        <f>C234</f>
        <v>2290732702</v>
      </c>
      <c r="D233" s="37">
        <f t="shared" si="77"/>
        <v>213776123</v>
      </c>
      <c r="E233" s="37">
        <f t="shared" si="77"/>
        <v>2504508825</v>
      </c>
      <c r="F233" s="37">
        <f t="shared" si="77"/>
        <v>682818390</v>
      </c>
      <c r="G233" s="37">
        <f t="shared" si="77"/>
        <v>682818390</v>
      </c>
      <c r="H233" s="38">
        <f t="shared" si="77"/>
        <v>1821690435</v>
      </c>
    </row>
    <row r="234" spans="1:8">
      <c r="A234" s="45"/>
      <c r="B234" s="39" t="s">
        <v>129</v>
      </c>
      <c r="C234" s="40">
        <f>C235+C248</f>
        <v>2290732702</v>
      </c>
      <c r="D234" s="40">
        <f t="shared" ref="D234:H234" si="78">D235+D248</f>
        <v>213776123</v>
      </c>
      <c r="E234" s="40">
        <f t="shared" si="78"/>
        <v>2504508825</v>
      </c>
      <c r="F234" s="40">
        <f t="shared" si="78"/>
        <v>682818390</v>
      </c>
      <c r="G234" s="40">
        <f t="shared" si="78"/>
        <v>682818390</v>
      </c>
      <c r="H234" s="41">
        <f t="shared" si="78"/>
        <v>1821690435</v>
      </c>
    </row>
    <row r="235" spans="1:8">
      <c r="A235" s="45"/>
      <c r="B235" s="42" t="s">
        <v>130</v>
      </c>
      <c r="C235" s="43">
        <f>C236</f>
        <v>2290732702</v>
      </c>
      <c r="D235" s="43">
        <f t="shared" ref="D235:H235" si="79">D236</f>
        <v>213776123</v>
      </c>
      <c r="E235" s="43">
        <f t="shared" si="79"/>
        <v>2504508825</v>
      </c>
      <c r="F235" s="43">
        <f t="shared" si="79"/>
        <v>682818390</v>
      </c>
      <c r="G235" s="43">
        <f t="shared" si="79"/>
        <v>682818390</v>
      </c>
      <c r="H235" s="44">
        <f t="shared" si="79"/>
        <v>1821690435</v>
      </c>
    </row>
    <row r="236" spans="1:8">
      <c r="A236" s="45"/>
      <c r="B236" s="46" t="s">
        <v>113</v>
      </c>
      <c r="C236" s="47">
        <f>SUM(C237:C247)</f>
        <v>2290732702</v>
      </c>
      <c r="D236" s="47">
        <f t="shared" ref="D236:H236" si="80">SUM(D237:D247)</f>
        <v>213776123</v>
      </c>
      <c r="E236" s="47">
        <f t="shared" si="80"/>
        <v>2504508825</v>
      </c>
      <c r="F236" s="47">
        <f t="shared" si="80"/>
        <v>682818390</v>
      </c>
      <c r="G236" s="47">
        <f t="shared" si="80"/>
        <v>682818390</v>
      </c>
      <c r="H236" s="48">
        <f t="shared" si="80"/>
        <v>1821690435</v>
      </c>
    </row>
    <row r="237" spans="1:8">
      <c r="A237" s="75"/>
      <c r="B237" s="50" t="s">
        <v>114</v>
      </c>
      <c r="C237" s="51">
        <v>102333904</v>
      </c>
      <c r="D237" s="51">
        <f t="shared" ref="D237:D247" si="81">E237-C237</f>
        <v>-2514290</v>
      </c>
      <c r="E237" s="51">
        <v>99819614</v>
      </c>
      <c r="F237" s="51">
        <v>26655098</v>
      </c>
      <c r="G237" s="51">
        <v>26655098</v>
      </c>
      <c r="H237" s="52">
        <v>73164516</v>
      </c>
    </row>
    <row r="238" spans="1:8">
      <c r="A238" s="75"/>
      <c r="B238" s="50" t="s">
        <v>115</v>
      </c>
      <c r="C238" s="51">
        <v>297403900</v>
      </c>
      <c r="D238" s="51">
        <f t="shared" si="81"/>
        <v>13124549</v>
      </c>
      <c r="E238" s="51">
        <v>310528449</v>
      </c>
      <c r="F238" s="51">
        <v>89990238</v>
      </c>
      <c r="G238" s="51">
        <v>89990238</v>
      </c>
      <c r="H238" s="52">
        <v>220538211</v>
      </c>
    </row>
    <row r="239" spans="1:8">
      <c r="A239" s="75"/>
      <c r="B239" s="50" t="s">
        <v>116</v>
      </c>
      <c r="C239" s="51">
        <v>30214064</v>
      </c>
      <c r="D239" s="51">
        <f t="shared" si="81"/>
        <v>5185595</v>
      </c>
      <c r="E239" s="51">
        <v>35399659</v>
      </c>
      <c r="F239" s="51">
        <v>9764135</v>
      </c>
      <c r="G239" s="51">
        <v>9764135</v>
      </c>
      <c r="H239" s="52">
        <v>25635524</v>
      </c>
    </row>
    <row r="240" spans="1:8">
      <c r="A240" s="75"/>
      <c r="B240" s="50" t="s">
        <v>117</v>
      </c>
      <c r="C240" s="51">
        <v>408196728</v>
      </c>
      <c r="D240" s="51">
        <f t="shared" si="81"/>
        <v>-21570576</v>
      </c>
      <c r="E240" s="51">
        <v>386626152</v>
      </c>
      <c r="F240" s="51">
        <v>107249245</v>
      </c>
      <c r="G240" s="51">
        <v>107249245</v>
      </c>
      <c r="H240" s="52">
        <v>279376907</v>
      </c>
    </row>
    <row r="241" spans="1:8">
      <c r="A241" s="75"/>
      <c r="B241" s="50" t="s">
        <v>118</v>
      </c>
      <c r="C241" s="51">
        <v>801420420</v>
      </c>
      <c r="D241" s="51">
        <f t="shared" si="81"/>
        <v>93705787</v>
      </c>
      <c r="E241" s="51">
        <v>895126207</v>
      </c>
      <c r="F241" s="51">
        <v>234189852</v>
      </c>
      <c r="G241" s="51">
        <v>234189852</v>
      </c>
      <c r="H241" s="52">
        <v>660936355</v>
      </c>
    </row>
    <row r="242" spans="1:8">
      <c r="A242" s="75"/>
      <c r="B242" s="50" t="s">
        <v>119</v>
      </c>
      <c r="C242" s="51">
        <v>138300455</v>
      </c>
      <c r="D242" s="51">
        <f t="shared" si="81"/>
        <v>5925467</v>
      </c>
      <c r="E242" s="51">
        <v>144225922</v>
      </c>
      <c r="F242" s="51">
        <v>41790385</v>
      </c>
      <c r="G242" s="51">
        <v>41790385</v>
      </c>
      <c r="H242" s="52">
        <v>102435537</v>
      </c>
    </row>
    <row r="243" spans="1:8">
      <c r="A243" s="75"/>
      <c r="B243" s="50" t="s">
        <v>120</v>
      </c>
      <c r="C243" s="51">
        <v>77719730</v>
      </c>
      <c r="D243" s="51">
        <f t="shared" si="81"/>
        <v>8107466</v>
      </c>
      <c r="E243" s="51">
        <v>85827196</v>
      </c>
      <c r="F243" s="51">
        <v>24647764</v>
      </c>
      <c r="G243" s="51">
        <v>24647764</v>
      </c>
      <c r="H243" s="52">
        <v>61179432</v>
      </c>
    </row>
    <row r="244" spans="1:8">
      <c r="A244" s="75"/>
      <c r="B244" s="50" t="s">
        <v>121</v>
      </c>
      <c r="C244" s="51">
        <v>246001861</v>
      </c>
      <c r="D244" s="51">
        <f t="shared" si="81"/>
        <v>76624716</v>
      </c>
      <c r="E244" s="51">
        <v>322626577</v>
      </c>
      <c r="F244" s="51">
        <v>84196291</v>
      </c>
      <c r="G244" s="51">
        <v>84196291</v>
      </c>
      <c r="H244" s="52">
        <v>238430286</v>
      </c>
    </row>
    <row r="245" spans="1:8">
      <c r="A245" s="75"/>
      <c r="B245" s="50" t="s">
        <v>122</v>
      </c>
      <c r="C245" s="51">
        <v>61952058</v>
      </c>
      <c r="D245" s="51">
        <f t="shared" si="81"/>
        <v>21124430</v>
      </c>
      <c r="E245" s="51">
        <v>83076488</v>
      </c>
      <c r="F245" s="51">
        <v>24550197</v>
      </c>
      <c r="G245" s="51">
        <v>24550197</v>
      </c>
      <c r="H245" s="52">
        <v>58526291</v>
      </c>
    </row>
    <row r="246" spans="1:8">
      <c r="A246" s="75"/>
      <c r="B246" s="50" t="s">
        <v>123</v>
      </c>
      <c r="C246" s="51">
        <v>105181222</v>
      </c>
      <c r="D246" s="51">
        <f t="shared" si="81"/>
        <v>4781420</v>
      </c>
      <c r="E246" s="51">
        <v>109962642</v>
      </c>
      <c r="F246" s="51">
        <v>31413734</v>
      </c>
      <c r="G246" s="51">
        <v>31413734</v>
      </c>
      <c r="H246" s="52">
        <v>78548908</v>
      </c>
    </row>
    <row r="247" spans="1:8">
      <c r="A247" s="75"/>
      <c r="B247" s="50" t="s">
        <v>124</v>
      </c>
      <c r="C247" s="51">
        <v>22008360</v>
      </c>
      <c r="D247" s="51">
        <f t="shared" si="81"/>
        <v>9281559</v>
      </c>
      <c r="E247" s="51">
        <v>31289919</v>
      </c>
      <c r="F247" s="51">
        <v>8371451</v>
      </c>
      <c r="G247" s="51">
        <v>8371451</v>
      </c>
      <c r="H247" s="52">
        <v>22918468</v>
      </c>
    </row>
    <row r="248" spans="1:8" ht="25.5" hidden="1">
      <c r="A248" s="45"/>
      <c r="B248" s="42" t="s">
        <v>50</v>
      </c>
      <c r="C248" s="43">
        <f>C249</f>
        <v>0</v>
      </c>
      <c r="D248" s="43">
        <f t="shared" ref="D248:H248" si="82">D249</f>
        <v>0</v>
      </c>
      <c r="E248" s="43">
        <f t="shared" si="82"/>
        <v>0</v>
      </c>
      <c r="F248" s="43">
        <f t="shared" si="82"/>
        <v>0</v>
      </c>
      <c r="G248" s="43">
        <f t="shared" si="82"/>
        <v>0</v>
      </c>
      <c r="H248" s="44">
        <f t="shared" si="82"/>
        <v>0</v>
      </c>
    </row>
    <row r="249" spans="1:8" hidden="1">
      <c r="A249" s="75"/>
      <c r="B249" s="50" t="s">
        <v>125</v>
      </c>
      <c r="C249" s="51">
        <v>0</v>
      </c>
      <c r="D249" s="51">
        <f t="shared" ref="D249" si="83">E249-C249</f>
        <v>0</v>
      </c>
      <c r="E249" s="51">
        <v>0</v>
      </c>
      <c r="F249" s="51">
        <v>0</v>
      </c>
      <c r="G249" s="51">
        <v>0</v>
      </c>
      <c r="H249" s="52">
        <v>0</v>
      </c>
    </row>
    <row r="250" spans="1:8">
      <c r="A250" s="45"/>
      <c r="B250" s="63" t="s">
        <v>131</v>
      </c>
      <c r="C250" s="64">
        <f t="shared" ref="C250:H250" si="84">C13+C132</f>
        <v>34611211821</v>
      </c>
      <c r="D250" s="64">
        <f t="shared" si="84"/>
        <v>5344172055.8900003</v>
      </c>
      <c r="E250" s="64">
        <f t="shared" si="84"/>
        <v>39955383876.889999</v>
      </c>
      <c r="F250" s="64">
        <f t="shared" si="84"/>
        <v>10872864829.719997</v>
      </c>
      <c r="G250" s="64">
        <f t="shared" si="84"/>
        <v>8913978084.6199989</v>
      </c>
      <c r="H250" s="65">
        <f t="shared" si="84"/>
        <v>29082519047.169998</v>
      </c>
    </row>
    <row r="251" spans="1:8">
      <c r="A251" s="75"/>
      <c r="B251" s="66" t="s">
        <v>132</v>
      </c>
      <c r="C251" s="66"/>
      <c r="D251" s="66"/>
      <c r="E251" s="66"/>
      <c r="F251" s="66"/>
      <c r="G251" s="66"/>
      <c r="H251" s="66"/>
    </row>
    <row r="252" spans="1:8">
      <c r="A252" s="75"/>
      <c r="B252" s="67">
        <v>0</v>
      </c>
      <c r="C252" s="68"/>
      <c r="D252" s="68"/>
      <c r="E252" s="68"/>
      <c r="F252" s="68"/>
      <c r="G252" s="68"/>
      <c r="H252" s="68"/>
    </row>
    <row r="253" spans="1:8" ht="25.5">
      <c r="A253" s="75"/>
      <c r="B253" s="69"/>
      <c r="C253" s="70"/>
      <c r="D253" s="70"/>
      <c r="E253" s="70"/>
      <c r="F253" s="70"/>
      <c r="G253" s="70"/>
      <c r="H253" s="70"/>
    </row>
    <row r="254" spans="1:8">
      <c r="A254" s="75"/>
      <c r="B254" s="67"/>
      <c r="C254" s="71"/>
      <c r="D254" s="72"/>
      <c r="E254" s="72"/>
      <c r="F254" s="72"/>
      <c r="G254" s="72"/>
      <c r="H254" s="72"/>
    </row>
    <row r="255" spans="1:8">
      <c r="A255" s="75"/>
      <c r="B255" s="67"/>
      <c r="C255" s="68"/>
      <c r="D255" s="68"/>
      <c r="E255" s="68"/>
      <c r="F255" s="68"/>
      <c r="G255" s="68"/>
      <c r="H255" s="68"/>
    </row>
    <row r="256" spans="1:8">
      <c r="A256" s="75"/>
      <c r="B256" s="67"/>
      <c r="C256" s="68"/>
      <c r="D256" s="68"/>
      <c r="E256" s="68"/>
      <c r="F256" s="68"/>
      <c r="G256" s="68"/>
      <c r="H256" s="68"/>
    </row>
    <row r="257" spans="1:8">
      <c r="A257" s="75"/>
      <c r="B257" s="67"/>
      <c r="G257" s="68"/>
      <c r="H257" s="68"/>
    </row>
    <row r="258" spans="1:8">
      <c r="A258" s="75"/>
      <c r="B258" s="67"/>
      <c r="C258" s="68"/>
      <c r="D258" s="68"/>
      <c r="E258" s="68"/>
      <c r="F258" s="68"/>
      <c r="G258" s="68"/>
      <c r="H258" s="68"/>
    </row>
  </sheetData>
  <mergeCells count="9">
    <mergeCell ref="B251:H251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35433070866141736" bottom="0.39370078740157483" header="0.19685039370078741" footer="0.15748031496062992"/>
  <pageSetup scale="74" fitToHeight="0" orientation="portrait" r:id="rId1"/>
  <headerFooter>
    <oddFooter>&amp;C&amp;P / &amp;N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(a) LDF</vt:lpstr>
      <vt:lpstr>'ADMTVA (a) LDF'!Área_de_impresión</vt:lpstr>
      <vt:lpstr>'ADMTVA (a) LDF'!Títulos_a_imprimir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2022-04-13T18:00:11Z</dcterms:created>
  <dcterms:modified xsi:type="dcterms:W3CDTF">2022-04-13T18:01:24Z</dcterms:modified>
</cp:coreProperties>
</file>